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202300"/>
  <mc:AlternateContent xmlns:mc="http://schemas.openxmlformats.org/markup-compatibility/2006">
    <mc:Choice Requires="x15">
      <x15ac:absPath xmlns:x15ac="http://schemas.microsoft.com/office/spreadsheetml/2010/11/ac" url="https://emckclac-my.sharepoint.com/personal/k21015707_kcl_ac_uk/Documents/"/>
    </mc:Choice>
  </mc:AlternateContent>
  <xr:revisionPtr revIDLastSave="2897" documentId="8_{5AC77665-4E65-4FB3-8DA5-5F6E0C5E40FF}" xr6:coauthVersionLast="47" xr6:coauthVersionMax="47" xr10:uidLastSave="{10F42570-B7DB-4414-8135-0AE86AD5094F}"/>
  <bookViews>
    <workbookView xWindow="9510" yWindow="0" windowWidth="9780" windowHeight="11370" firstSheet="1" activeTab="1" xr2:uid="{E3F8E745-25C3-4743-9BDA-BED1C0A122DE}"/>
  </bookViews>
  <sheets>
    <sheet name="Raw_data" sheetId="1" r:id="rId1"/>
    <sheet name="Data_cleaned" sheetId="4" r:id="rId2"/>
    <sheet name="Quartiles" sheetId="5" r:id="rId3"/>
    <sheet name="Readiness_evidence" sheetId="2"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 i="4" l="1"/>
  <c r="R90" i="4"/>
  <c r="J90" i="4"/>
  <c r="I90" i="4"/>
  <c r="R89" i="4"/>
  <c r="J89" i="4"/>
  <c r="I89" i="4"/>
  <c r="R88" i="4"/>
  <c r="J88" i="4"/>
  <c r="I88" i="4"/>
  <c r="R87" i="4"/>
  <c r="J87" i="4"/>
  <c r="I87" i="4"/>
  <c r="R86" i="4"/>
  <c r="J86" i="4"/>
  <c r="I86" i="4"/>
  <c r="R85" i="4"/>
  <c r="J85" i="4"/>
  <c r="I85" i="4"/>
  <c r="R84" i="4"/>
  <c r="J84" i="4"/>
  <c r="I84" i="4"/>
  <c r="R83" i="4"/>
  <c r="J83" i="4"/>
  <c r="I83" i="4"/>
  <c r="R82" i="4"/>
  <c r="J82" i="4"/>
  <c r="I82" i="4"/>
  <c r="R81" i="4"/>
  <c r="J81" i="4"/>
  <c r="I81" i="4"/>
  <c r="R80" i="4"/>
  <c r="J80" i="4"/>
  <c r="I80" i="4"/>
  <c r="R79" i="4"/>
  <c r="J79" i="4"/>
  <c r="I79" i="4"/>
  <c r="R78" i="4"/>
  <c r="J78" i="4"/>
  <c r="I78" i="4"/>
  <c r="R77" i="4"/>
  <c r="J77" i="4"/>
  <c r="I77" i="4"/>
  <c r="R76" i="4"/>
  <c r="J76" i="4"/>
  <c r="I76" i="4"/>
  <c r="R75" i="4"/>
  <c r="J75" i="4"/>
  <c r="I75" i="4"/>
  <c r="R74" i="4"/>
  <c r="J74" i="4"/>
  <c r="I74" i="4"/>
  <c r="R73" i="4"/>
  <c r="J73" i="4"/>
  <c r="I73" i="4"/>
  <c r="R72" i="4"/>
  <c r="J72" i="4"/>
  <c r="I72" i="4"/>
  <c r="R71" i="4"/>
  <c r="J71" i="4"/>
  <c r="I71" i="4"/>
  <c r="R70" i="4"/>
  <c r="J70" i="4"/>
  <c r="I70" i="4"/>
  <c r="R69" i="4"/>
  <c r="J69" i="4"/>
  <c r="I69" i="4"/>
  <c r="R68" i="4"/>
  <c r="J68" i="4"/>
  <c r="I68" i="4"/>
  <c r="R67" i="4"/>
  <c r="J67" i="4"/>
  <c r="I67" i="4"/>
  <c r="R66" i="4"/>
  <c r="J66" i="4"/>
  <c r="I66" i="4"/>
  <c r="R65" i="4"/>
  <c r="J65" i="4"/>
  <c r="I65" i="4"/>
  <c r="R64" i="4"/>
  <c r="J64" i="4"/>
  <c r="I64" i="4"/>
  <c r="R63" i="4"/>
  <c r="J63" i="4"/>
  <c r="I63" i="4"/>
  <c r="R62" i="4"/>
  <c r="J62" i="4"/>
  <c r="I62" i="4"/>
  <c r="R61" i="4"/>
  <c r="J61" i="4"/>
  <c r="I61" i="4"/>
  <c r="R60" i="4"/>
  <c r="J60" i="4"/>
  <c r="I60" i="4"/>
  <c r="R59" i="4"/>
  <c r="J59" i="4"/>
  <c r="I59" i="4"/>
  <c r="R58" i="4"/>
  <c r="J58" i="4"/>
  <c r="I58" i="4"/>
  <c r="R57" i="4"/>
  <c r="J57" i="4"/>
  <c r="I57" i="4"/>
  <c r="R56" i="4"/>
  <c r="J56" i="4"/>
  <c r="I56" i="4"/>
  <c r="R55" i="4"/>
  <c r="J55" i="4"/>
  <c r="I55" i="4"/>
  <c r="R54" i="4"/>
  <c r="J54" i="4"/>
  <c r="I54" i="4"/>
  <c r="R53" i="4"/>
  <c r="J53" i="4"/>
  <c r="I53" i="4"/>
  <c r="R52" i="4"/>
  <c r="J52" i="4"/>
  <c r="I52" i="4"/>
  <c r="R51" i="4"/>
  <c r="J51" i="4"/>
  <c r="I51" i="4"/>
  <c r="R50" i="4"/>
  <c r="J50" i="4"/>
  <c r="I50" i="4"/>
  <c r="R49" i="4"/>
  <c r="J49" i="4"/>
  <c r="I49" i="4"/>
  <c r="R48" i="4"/>
  <c r="J48" i="4"/>
  <c r="I48" i="4"/>
  <c r="R47" i="4"/>
  <c r="J47" i="4"/>
  <c r="I47" i="4"/>
  <c r="R46" i="4"/>
  <c r="J46" i="4"/>
  <c r="I46" i="4"/>
  <c r="R45" i="4"/>
  <c r="J45" i="4"/>
  <c r="I45" i="4"/>
  <c r="R44" i="4"/>
  <c r="J44" i="4"/>
  <c r="I44" i="4"/>
  <c r="R43" i="4"/>
  <c r="J43" i="4"/>
  <c r="I43" i="4"/>
  <c r="R42" i="4"/>
  <c r="J42" i="4"/>
  <c r="I42" i="4"/>
  <c r="R41" i="4"/>
  <c r="J41" i="4"/>
  <c r="I41" i="4"/>
  <c r="R40" i="4"/>
  <c r="J40" i="4"/>
  <c r="I40" i="4"/>
  <c r="R39" i="4"/>
  <c r="J39" i="4"/>
  <c r="I39" i="4"/>
  <c r="R38" i="4"/>
  <c r="J38" i="4"/>
  <c r="I38" i="4"/>
  <c r="J37" i="4"/>
  <c r="I37" i="4"/>
  <c r="R36" i="4"/>
  <c r="J36" i="4"/>
  <c r="I36" i="4"/>
  <c r="R35" i="4"/>
  <c r="J35" i="4"/>
  <c r="I35" i="4"/>
  <c r="R34" i="4"/>
  <c r="J34" i="4"/>
  <c r="I34" i="4"/>
  <c r="R33" i="4"/>
  <c r="J33" i="4"/>
  <c r="I33" i="4"/>
  <c r="R32" i="4"/>
  <c r="J32" i="4"/>
  <c r="I32" i="4"/>
  <c r="R31" i="4"/>
  <c r="J31" i="4"/>
  <c r="I31" i="4"/>
  <c r="R30" i="4"/>
  <c r="J30" i="4"/>
  <c r="I30" i="4"/>
  <c r="R29" i="4"/>
  <c r="J29" i="4"/>
  <c r="I29" i="4"/>
  <c r="R28" i="4"/>
  <c r="J28" i="4"/>
  <c r="I28" i="4"/>
  <c r="R27" i="4"/>
  <c r="J27" i="4"/>
  <c r="I27" i="4"/>
  <c r="R26" i="4"/>
  <c r="J26" i="4"/>
  <c r="I26" i="4"/>
  <c r="R25" i="4"/>
  <c r="J25" i="4"/>
  <c r="I25" i="4"/>
  <c r="R24" i="4"/>
  <c r="J24" i="4"/>
  <c r="I24" i="4"/>
  <c r="R23" i="4"/>
  <c r="J23" i="4"/>
  <c r="I23" i="4"/>
  <c r="R22" i="4"/>
  <c r="J22" i="4"/>
  <c r="I22" i="4"/>
  <c r="R21" i="4"/>
  <c r="J21" i="4"/>
  <c r="I21" i="4"/>
  <c r="R20" i="4"/>
  <c r="J20" i="4"/>
  <c r="I20" i="4"/>
  <c r="R19" i="4"/>
  <c r="J19" i="4"/>
  <c r="I19" i="4"/>
  <c r="R18" i="4"/>
  <c r="J18" i="4"/>
  <c r="I18" i="4"/>
  <c r="R17" i="4"/>
  <c r="J17" i="4"/>
  <c r="I17" i="4"/>
  <c r="R16" i="4"/>
  <c r="J16" i="4"/>
  <c r="I16" i="4"/>
  <c r="R15" i="4"/>
  <c r="J15" i="4"/>
  <c r="I15" i="4"/>
  <c r="R14" i="4"/>
  <c r="J14" i="4"/>
  <c r="I14" i="4"/>
  <c r="R13" i="4"/>
  <c r="J13" i="4"/>
  <c r="I13" i="4"/>
  <c r="R12" i="4"/>
  <c r="J12" i="4"/>
  <c r="I12" i="4"/>
  <c r="R11" i="4"/>
  <c r="J11" i="4"/>
  <c r="I11" i="4"/>
  <c r="R10" i="4"/>
  <c r="J10" i="4"/>
  <c r="I10" i="4"/>
  <c r="R9" i="4"/>
  <c r="J9" i="4"/>
  <c r="I9" i="4"/>
  <c r="R8" i="4"/>
  <c r="J8" i="4"/>
  <c r="I8" i="4"/>
  <c r="R7" i="4"/>
  <c r="J7" i="4"/>
  <c r="I7" i="4"/>
  <c r="R6" i="4"/>
  <c r="J6" i="4"/>
  <c r="I6" i="4"/>
  <c r="R5" i="4"/>
  <c r="J5" i="4"/>
  <c r="I5" i="4"/>
  <c r="R4" i="4"/>
  <c r="J4" i="4"/>
  <c r="I4" i="4"/>
  <c r="R3" i="4"/>
  <c r="J3" i="4"/>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8" i="1"/>
  <c r="R39" i="1"/>
  <c r="R40" i="1"/>
  <c r="R41" i="1"/>
  <c r="R42" i="1"/>
  <c r="R43" i="1"/>
  <c r="R44" i="1"/>
  <c r="R45" i="1"/>
  <c r="R46" i="1"/>
  <c r="R47" i="1"/>
  <c r="R48" i="1"/>
  <c r="R49" i="1"/>
  <c r="R50" i="1"/>
  <c r="R51" i="1"/>
  <c r="R52" i="1"/>
  <c r="R53" i="1"/>
  <c r="R54" i="1"/>
  <c r="R55" i="1"/>
  <c r="R56" i="1"/>
  <c r="R57" i="1"/>
  <c r="R58" i="1"/>
  <c r="R59" i="1"/>
  <c r="R60" i="1"/>
  <c r="R61" i="1"/>
  <c r="R62" i="1"/>
  <c r="R63" i="1"/>
  <c r="R64" i="1"/>
  <c r="R65" i="1"/>
  <c r="R8" i="1"/>
  <c r="J3" i="1"/>
  <c r="R3" i="1"/>
  <c r="R7" i="1"/>
  <c r="R4" i="1"/>
  <c r="R5" i="1"/>
  <c r="R6" i="1"/>
  <c r="O55" i="1"/>
  <c r="O58" i="1"/>
  <c r="O59" i="1"/>
  <c r="O60" i="1"/>
  <c r="O72" i="1"/>
  <c r="O78" i="1"/>
  <c r="O85" i="1"/>
  <c r="O88" i="1"/>
  <c r="O94"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3"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tc={8897AF19-93B3-4457-B47C-69E1DC369FCF}</author>
    <author>tc={B880DFB4-601F-440C-8988-EDEA63FA475B}</author>
    <author>tc={D824FE44-EBF4-4C01-9DA2-65B0A217A54B}</author>
    <author>kehinde sowole</author>
    <author>tc={78CF0CEA-AC50-49F8-BB57-59E93A027B10}</author>
    <author>tc={5320B26D-58E4-4C41-A209-E833A63648EC}</author>
  </authors>
  <commentList>
    <comment ref="D2" authorId="0" shapeId="0" xr:uid="{8897AF19-93B3-4457-B47C-69E1DC369FCF}">
      <text>
        <t xml:space="preserve">[Threaded comment]
Your version of Excel allows you to read this threaded comment; however, any edits to it will get removed if the file is opened in a newer version of Excel. Learn more: https://go.microsoft.com/fwlink/?linkid=870924
Comment:
    Which net income should I use: need to check the valuefor these tomorrow. Chat is saying neti ncome from share holders
Reply:
    I think I did use the wrong ones, the values don’t match 
</t>
      </text>
    </comment>
    <comment ref="L2" authorId="1" shapeId="0" xr:uid="{B880DFB4-601F-440C-8988-EDEA63FA475B}">
      <text>
        <t>[Threaded comment]
Your version of Excel allows you to read this threaded comment; however, any edits to it will get removed if the file is opened in a newer version of Excel. Learn more: https://go.microsoft.com/fwlink/?linkid=870924
Comment:
    TTM is for a year period: so I didn’t have to add the quarters individually, you learn for next time</t>
      </text>
    </comment>
    <comment ref="S7" authorId="2" shapeId="0" xr:uid="{D824FE44-EBF4-4C01-9DA2-65B0A217A54B}">
      <text>
        <t xml:space="preserve">[Threaded comment]
Your version of Excel allows you to read this threaded comment; however, any edits to it will get removed if the file is opened in a newer version of Excel. Learn more: https://go.microsoft.com/fwlink/?linkid=870924
Comment:
    Yahoo finace this states neglibale: this is a chip company </t>
      </text>
    </comment>
    <comment ref="V62" authorId="3" shapeId="0" xr:uid="{9C49703F-CE88-4352-9DA0-78D68D132781}">
      <text>
        <r>
          <rPr>
            <b/>
            <sz val="9"/>
            <color indexed="81"/>
            <rFont val="Tahoma"/>
            <family val="2"/>
          </rPr>
          <t>kehinde sowole:</t>
        </r>
        <r>
          <rPr>
            <sz val="9"/>
            <color indexed="81"/>
            <rFont val="Tahoma"/>
            <family val="2"/>
          </rPr>
          <t xml:space="preserve">
Total noninterest expense: 91797 million and Technology, communications and equipment non intertest expense 9,831 
</t>
        </r>
      </text>
    </comment>
    <comment ref="X64" authorId="3" shapeId="0" xr:uid="{D1C931D9-663C-49E5-9BD5-E0831ED169E8}">
      <text>
        <r>
          <rPr>
            <b/>
            <sz val="9"/>
            <color indexed="81"/>
            <rFont val="Tahoma"/>
            <family val="2"/>
          </rPr>
          <t>kehinde sowole:</t>
        </r>
        <r>
          <rPr>
            <sz val="9"/>
            <color indexed="81"/>
            <rFont val="Tahoma"/>
            <family val="2"/>
          </rPr>
          <t xml:space="preserve">
the 2024 annual report did not have the annula technology, telecommunications and equipement expenses but they had it in the quaterly report. But the didn’t have the quaterly report for december 31, so i had to use 3 quarters instead of 4 and used the total reveue for these 3 quaters
</t>
        </r>
      </text>
    </comment>
    <comment ref="X71" authorId="3" shapeId="0" xr:uid="{E64C3DFE-B1C4-4EB7-93EC-C9C3507AAF56}">
      <text>
        <r>
          <rPr>
            <b/>
            <sz val="9"/>
            <color indexed="81"/>
            <rFont val="Tahoma"/>
            <charset val="1"/>
          </rPr>
          <t>kehinde sowole:</t>
        </r>
        <r>
          <rPr>
            <sz val="9"/>
            <color indexed="81"/>
            <rFont val="Tahoma"/>
            <charset val="1"/>
          </rPr>
          <t xml:space="preserve">
used equipement role, that was the only tech related expense I could find
</t>
        </r>
      </text>
    </comment>
    <comment ref="X73" authorId="3" shapeId="0" xr:uid="{A5FEE360-9AFA-4E1E-9D95-78C049CEDAD3}">
      <text>
        <r>
          <rPr>
            <b/>
            <sz val="9"/>
            <color indexed="81"/>
            <rFont val="Tahoma"/>
            <charset val="1"/>
          </rPr>
          <t>kehinde sowole:</t>
        </r>
        <r>
          <rPr>
            <sz val="9"/>
            <color indexed="81"/>
            <rFont val="Tahoma"/>
            <charset val="1"/>
          </rPr>
          <t xml:space="preserve">
occupany and equipment, and communication and information processsing rows used, these 2 rows</t>
        </r>
      </text>
    </comment>
    <comment ref="V84" authorId="4" shapeId="0" xr:uid="{78CF0CEA-AC50-49F8-BB57-59E93A027B10}">
      <text>
        <t xml:space="preserve">[Threaded comment]
Your version of Excel allows you to read this threaded comment; however, any edits to it will get removed if the file is opened in a newer version of Excel. Learn more: https://go.microsoft.com/fwlink/?linkid=870924
Comment:
    Had to use advertising, that is the only one I could assume is related to r&amp;d or innovation
Reply:
    Or should I make the assumption that is 0 because does advertising tie closely to research really?? 
Reply:
    Not sure because according to google it says that Research and Development (R&amp;D) is a systematic process of acquiring new knowledge or applying existing knowledge to improve products, services, or processes, while innovation is the successful implementation of new or improved ideas into a market or business to create value. </t>
      </text>
    </comment>
    <comment ref="V89" authorId="5" shapeId="0" xr:uid="{5320B26D-58E4-4C41-A209-E833A63648EC}">
      <text>
        <t xml:space="preserve">[Threaded comment]
Your version of Excel allows you to read this threaded comment; however, any edits to it will get removed if the file is opened in a newer version of Excel. Learn more: https://go.microsoft.com/fwlink/?linkid=870924
Comment:
    May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tc={FB527C4F-60CA-4653-92F8-E34F1F592A11}</author>
    <author>kehinde sowole</author>
    <author>tc={4D0DC8A8-A55E-4058-A400-D269176D6896}</author>
    <author>tc={4634E090-B327-46E6-BEEC-19D41944E997}</author>
  </authors>
  <commentList>
    <comment ref="S7" authorId="0" shapeId="0" xr:uid="{FB527C4F-60CA-4653-92F8-E34F1F592A11}">
      <text>
        <t xml:space="preserve">[Threaded comment]
Your version of Excel allows you to read this threaded comment; however, any edits to it will get removed if the file is opened in a newer version of Excel. Learn more: https://go.microsoft.com/fwlink/?linkid=870924
Comment:
    Yahoo finace this states neglibale: this is a chip company </t>
      </text>
    </comment>
    <comment ref="V58" authorId="1" shapeId="0" xr:uid="{C6FE3A3C-C0C8-4225-AFA8-7185C68FAA8F}">
      <text>
        <r>
          <rPr>
            <b/>
            <sz val="9"/>
            <color indexed="81"/>
            <rFont val="Tahoma"/>
            <family val="2"/>
          </rPr>
          <t>kehinde sowole:</t>
        </r>
        <r>
          <rPr>
            <sz val="9"/>
            <color indexed="81"/>
            <rFont val="Tahoma"/>
            <family val="2"/>
          </rPr>
          <t xml:space="preserve">
Total noninterest expense: 91797 million and Technology, communications and equipment non intertest expense 9,831 
</t>
        </r>
      </text>
    </comment>
    <comment ref="X60" authorId="1" shapeId="0" xr:uid="{5D6C0BC9-8B4C-4F9C-B16F-3790A6A8F684}">
      <text>
        <r>
          <rPr>
            <b/>
            <sz val="9"/>
            <color indexed="81"/>
            <rFont val="Tahoma"/>
            <family val="2"/>
          </rPr>
          <t>kehinde sowole:</t>
        </r>
        <r>
          <rPr>
            <sz val="9"/>
            <color indexed="81"/>
            <rFont val="Tahoma"/>
            <family val="2"/>
          </rPr>
          <t xml:space="preserve">
the 2024 annual report did not have the annula technology, telecommunications and equipement expenses but they had it in the quaterly report. But the didn’t have the quaterly report for december 31, so i had to use 3 quarters instead of 4 and used the total reveue for these 3 quaters
</t>
        </r>
      </text>
    </comment>
    <comment ref="X67" authorId="1" shapeId="0" xr:uid="{C60D7157-6A38-4D24-B23B-F721371B1ED5}">
      <text>
        <r>
          <rPr>
            <b/>
            <sz val="9"/>
            <color indexed="81"/>
            <rFont val="Tahoma"/>
            <charset val="1"/>
          </rPr>
          <t>kehinde sowole:</t>
        </r>
        <r>
          <rPr>
            <sz val="9"/>
            <color indexed="81"/>
            <rFont val="Tahoma"/>
            <charset val="1"/>
          </rPr>
          <t xml:space="preserve">
used equipement role, that was the only tech related expense I could find
</t>
        </r>
      </text>
    </comment>
    <comment ref="X68" authorId="1" shapeId="0" xr:uid="{C2930D65-E732-4444-9B0B-E377751A633E}">
      <text>
        <r>
          <rPr>
            <b/>
            <sz val="9"/>
            <color indexed="81"/>
            <rFont val="Tahoma"/>
            <charset val="1"/>
          </rPr>
          <t>kehinde sowole:</t>
        </r>
        <r>
          <rPr>
            <sz val="9"/>
            <color indexed="81"/>
            <rFont val="Tahoma"/>
            <charset val="1"/>
          </rPr>
          <t xml:space="preserve">
occupany and equipment, and communication and information processsing rows used, these 2 rows</t>
        </r>
      </text>
    </comment>
    <comment ref="V78" authorId="2" shapeId="0" xr:uid="{4D0DC8A8-A55E-4058-A400-D269176D6896}">
      <text>
        <t xml:space="preserve">[Threaded comment]
Your version of Excel allows you to read this threaded comment; however, any edits to it will get removed if the file is opened in a newer version of Excel. Learn more: https://go.microsoft.com/fwlink/?linkid=870924
Comment:
    Had to use advertising, that is the only one I could assume is related to r&amp;d or innovation
Reply:
    Or should I make the assumption that is 0 because does advertising tie closely to research really?? 
Reply:
    Not sure because according to google it says that Research and Development (R&amp;D) is a systematic process of acquiring new knowledge or applying existing knowledge to improve products, services, or processes, while innovation is the successful implementation of new or improved ideas into a market or business to create value. </t>
      </text>
    </comment>
    <comment ref="V81" authorId="3" shapeId="0" xr:uid="{4634E090-B327-46E6-BEEC-19D41944E997}">
      <text>
        <t xml:space="preserve">[Threaded comment]
Your version of Excel allows you to read this threaded comment; however, any edits to it will get removed if the file is opened in a newer version of Excel. Learn more: https://go.microsoft.com/fwlink/?linkid=870924
Comment:
    May </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kehinde sowole</author>
  </authors>
  <commentList>
    <comment ref="D21" authorId="0" shapeId="0" xr:uid="{15638052-DCD3-46F2-AB5E-0D723ACD8048}">
      <text>
        <r>
          <rPr>
            <b/>
            <sz val="9"/>
            <color indexed="81"/>
            <rFont val="Tahoma"/>
            <charset val="1"/>
          </rPr>
          <t>kehinde sowole:</t>
        </r>
        <r>
          <rPr>
            <sz val="9"/>
            <color indexed="81"/>
            <rFont val="Tahoma"/>
            <charset val="1"/>
          </rPr>
          <t xml:space="preserve">
The revenue is obtained from Yahoo finance</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0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futureMetadata>
  <valueMetadata count="10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valueMetadata>
</metadata>
</file>

<file path=xl/sharedStrings.xml><?xml version="1.0" encoding="utf-8"?>
<sst xmlns="http://schemas.openxmlformats.org/spreadsheetml/2006/main" count="833" uniqueCount="353">
  <si>
    <t xml:space="preserve">Ticker </t>
  </si>
  <si>
    <t xml:space="preserve">Company </t>
  </si>
  <si>
    <t xml:space="preserve">Sector </t>
  </si>
  <si>
    <t xml:space="preserve">ROE </t>
  </si>
  <si>
    <t>D/E</t>
  </si>
  <si>
    <t>FCF</t>
  </si>
  <si>
    <t xml:space="preserve">Revenue Growth </t>
  </si>
  <si>
    <t xml:space="preserve">ESG score </t>
  </si>
  <si>
    <t xml:space="preserve">Tech Mentions </t>
  </si>
  <si>
    <t>R&amp;D%</t>
  </si>
  <si>
    <t xml:space="preserve">AI/cloud Adoption </t>
  </si>
  <si>
    <t xml:space="preserve">AAPL </t>
  </si>
  <si>
    <t>MSFT</t>
  </si>
  <si>
    <t>GOOGL</t>
  </si>
  <si>
    <t>AMZN</t>
  </si>
  <si>
    <t>NVDA</t>
  </si>
  <si>
    <t>META</t>
  </si>
  <si>
    <t>TSLA</t>
  </si>
  <si>
    <t>ADBE</t>
  </si>
  <si>
    <t>CRM</t>
  </si>
  <si>
    <t>INTC</t>
  </si>
  <si>
    <t xml:space="preserve">Intel </t>
  </si>
  <si>
    <t xml:space="preserve">Salesforce </t>
  </si>
  <si>
    <t xml:space="preserve">Adobe </t>
  </si>
  <si>
    <t xml:space="preserve">Tesla </t>
  </si>
  <si>
    <t xml:space="preserve">Meta platforms </t>
  </si>
  <si>
    <t xml:space="preserve">Nvidia </t>
  </si>
  <si>
    <t xml:space="preserve">Amazon </t>
  </si>
  <si>
    <t>Alphabet/Google</t>
  </si>
  <si>
    <t xml:space="preserve">Microsoft </t>
  </si>
  <si>
    <t xml:space="preserve">Apple </t>
  </si>
  <si>
    <t>JNJ</t>
  </si>
  <si>
    <t>UNH</t>
  </si>
  <si>
    <t>PFE</t>
  </si>
  <si>
    <t>MRK</t>
  </si>
  <si>
    <t>ABT</t>
  </si>
  <si>
    <t>AMGN</t>
  </si>
  <si>
    <t>BMY</t>
  </si>
  <si>
    <t>MDT</t>
  </si>
  <si>
    <t>GILD</t>
  </si>
  <si>
    <t xml:space="preserve">TMO </t>
  </si>
  <si>
    <t>XOM</t>
  </si>
  <si>
    <t>CVX</t>
  </si>
  <si>
    <t>NEE</t>
  </si>
  <si>
    <t>SLB</t>
  </si>
  <si>
    <t>DUK</t>
  </si>
  <si>
    <t>EOG</t>
  </si>
  <si>
    <t>HAL</t>
  </si>
  <si>
    <t>BKR</t>
  </si>
  <si>
    <t>JPM</t>
  </si>
  <si>
    <t>BAC</t>
  </si>
  <si>
    <t>WFC</t>
  </si>
  <si>
    <t>C</t>
  </si>
  <si>
    <t>GS</t>
  </si>
  <si>
    <t>MS</t>
  </si>
  <si>
    <t>BLK</t>
  </si>
  <si>
    <t>AXP</t>
  </si>
  <si>
    <t>SCHW</t>
  </si>
  <si>
    <t>PNC</t>
  </si>
  <si>
    <t>PEP</t>
  </si>
  <si>
    <t>KO</t>
  </si>
  <si>
    <t>NSRGY</t>
  </si>
  <si>
    <t>MDLZ</t>
  </si>
  <si>
    <t>KHC</t>
  </si>
  <si>
    <t>UL</t>
  </si>
  <si>
    <t>GIS</t>
  </si>
  <si>
    <t>CL</t>
  </si>
  <si>
    <t>K</t>
  </si>
  <si>
    <t>ZM</t>
  </si>
  <si>
    <t xml:space="preserve">TWLO </t>
  </si>
  <si>
    <t>DOCU</t>
  </si>
  <si>
    <t>OKTA</t>
  </si>
  <si>
    <t>NET</t>
  </si>
  <si>
    <t>RNG</t>
  </si>
  <si>
    <t>TEAM</t>
  </si>
  <si>
    <t>ESTC</t>
  </si>
  <si>
    <t>HUBS</t>
  </si>
  <si>
    <t>Zoom</t>
  </si>
  <si>
    <t>Twilio</t>
  </si>
  <si>
    <t xml:space="preserve">Docusign </t>
  </si>
  <si>
    <t>Okta</t>
  </si>
  <si>
    <t>Cloudflare</t>
  </si>
  <si>
    <t xml:space="preserve">RingCentral </t>
  </si>
  <si>
    <t xml:space="preserve">Atlassian </t>
  </si>
  <si>
    <t xml:space="preserve">Elastic NV </t>
  </si>
  <si>
    <t xml:space="preserve">Hubspot </t>
  </si>
  <si>
    <t xml:space="preserve">Johnson &amp; Johnson </t>
  </si>
  <si>
    <t>Pfizer</t>
  </si>
  <si>
    <t>Merck &amp; Co.</t>
  </si>
  <si>
    <t>Abbott Laboratories</t>
  </si>
  <si>
    <t>Amgen</t>
  </si>
  <si>
    <t>Bristol-Myers Squibb</t>
  </si>
  <si>
    <t>Medtronic</t>
  </si>
  <si>
    <t>Gilead Sciences</t>
  </si>
  <si>
    <t>Thermo Fisher Scientific</t>
  </si>
  <si>
    <t>Teladoc Health</t>
  </si>
  <si>
    <t>DexCom</t>
  </si>
  <si>
    <t>Insulet Corporation</t>
  </si>
  <si>
    <t>Novavax</t>
  </si>
  <si>
    <t>Guardant Health</t>
  </si>
  <si>
    <t>CRISPR Therapeutics</t>
  </si>
  <si>
    <t>Exact Sciences</t>
  </si>
  <si>
    <t>IDEXX Laboratories</t>
  </si>
  <si>
    <t>Bio-Rad Laboratories</t>
  </si>
  <si>
    <t>Quanterix</t>
  </si>
  <si>
    <t>TDOC</t>
  </si>
  <si>
    <t>DXCM</t>
  </si>
  <si>
    <t>PODD</t>
  </si>
  <si>
    <t>NVAX</t>
  </si>
  <si>
    <t>GH</t>
  </si>
  <si>
    <t>CRSP</t>
  </si>
  <si>
    <t>EXAS</t>
  </si>
  <si>
    <t>IDXX</t>
  </si>
  <si>
    <t>BIO</t>
  </si>
  <si>
    <t>QTRX</t>
  </si>
  <si>
    <t>ExxonMobiL</t>
  </si>
  <si>
    <t xml:space="preserve">Chevron </t>
  </si>
  <si>
    <t xml:space="preserve">NextEra Energy </t>
  </si>
  <si>
    <t xml:space="preserve">Schlumberger </t>
  </si>
  <si>
    <t xml:space="preserve">Enbridge </t>
  </si>
  <si>
    <t xml:space="preserve">Duke Energy </t>
  </si>
  <si>
    <t xml:space="preserve">EOG Resources </t>
  </si>
  <si>
    <t xml:space="preserve">ConocoPhillips </t>
  </si>
  <si>
    <t xml:space="preserve">Halliburton </t>
  </si>
  <si>
    <t xml:space="preserve">Baker Hughes </t>
  </si>
  <si>
    <t>EQT</t>
  </si>
  <si>
    <t>DVN</t>
  </si>
  <si>
    <t>MRO</t>
  </si>
  <si>
    <t>OVV</t>
  </si>
  <si>
    <t>APA</t>
  </si>
  <si>
    <t>CPE</t>
  </si>
  <si>
    <t>HES</t>
  </si>
  <si>
    <t>SWN</t>
  </si>
  <si>
    <t>AR</t>
  </si>
  <si>
    <t>EQT Corporation</t>
  </si>
  <si>
    <t>Devon Energy</t>
  </si>
  <si>
    <t>Marathon Oil</t>
  </si>
  <si>
    <t>Ovintiv</t>
  </si>
  <si>
    <t>APA Corporation</t>
  </si>
  <si>
    <t>Callon Petroleum</t>
  </si>
  <si>
    <t>Hess Corporation</t>
  </si>
  <si>
    <t>Southwestern Energy</t>
  </si>
  <si>
    <t>Antero Resources</t>
  </si>
  <si>
    <t>JPMorgan Chase</t>
  </si>
  <si>
    <t>Bank of America</t>
  </si>
  <si>
    <t>Wells Fargo</t>
  </si>
  <si>
    <t>Citigroup</t>
  </si>
  <si>
    <t>Goldman Sachs</t>
  </si>
  <si>
    <t>Morgan Stanley</t>
  </si>
  <si>
    <t>BlackRock</t>
  </si>
  <si>
    <t>American Express</t>
  </si>
  <si>
    <t>Charles Schwab</t>
  </si>
  <si>
    <t>PNC Financial Services</t>
  </si>
  <si>
    <t>SVB Financial Group</t>
  </si>
  <si>
    <t>Raymond James Financial</t>
  </si>
  <si>
    <t>M&amp;T Bank</t>
  </si>
  <si>
    <t>Huntington Bancshares</t>
  </si>
  <si>
    <t>Citizens Financial Group</t>
  </si>
  <si>
    <t>Regions Financial</t>
  </si>
  <si>
    <t>First Republic Bank</t>
  </si>
  <si>
    <t>Fifth Third Bancorp</t>
  </si>
  <si>
    <t>KeyCorp</t>
  </si>
  <si>
    <t>Comerica</t>
  </si>
  <si>
    <t xml:space="preserve">SIVB </t>
  </si>
  <si>
    <t>RJF</t>
  </si>
  <si>
    <t>CFG</t>
  </si>
  <si>
    <t xml:space="preserve">MTB </t>
  </si>
  <si>
    <t>RF</t>
  </si>
  <si>
    <t>FITB</t>
  </si>
  <si>
    <t>KEY</t>
  </si>
  <si>
    <t>Cal-Maine Foods</t>
  </si>
  <si>
    <t>Lancaster Colony</t>
  </si>
  <si>
    <t>Sanderson Farms</t>
  </si>
  <si>
    <t>Flowers Foods</t>
  </si>
  <si>
    <t>TreeHouse Foods</t>
  </si>
  <si>
    <t>Post Holdings</t>
  </si>
  <si>
    <t>Pilgrim’s Pride</t>
  </si>
  <si>
    <t>B&amp;G Foods</t>
  </si>
  <si>
    <t>J&amp;J Snack Food</t>
  </si>
  <si>
    <t>Darling Ingredients</t>
  </si>
  <si>
    <t>DAR</t>
  </si>
  <si>
    <t>JJSF</t>
  </si>
  <si>
    <t>BGS</t>
  </si>
  <si>
    <t>PPC</t>
  </si>
  <si>
    <t>POST</t>
  </si>
  <si>
    <t>THS</t>
  </si>
  <si>
    <t>FLO</t>
  </si>
  <si>
    <t>SAFM</t>
  </si>
  <si>
    <t>LANC</t>
  </si>
  <si>
    <t>CALM</t>
  </si>
  <si>
    <t>PG</t>
  </si>
  <si>
    <t>Procter &amp; Gamble</t>
  </si>
  <si>
    <t>PepsiCo</t>
  </si>
  <si>
    <t>Coca-Cola</t>
  </si>
  <si>
    <t>Nestlé</t>
  </si>
  <si>
    <t>Mondelez International</t>
  </si>
  <si>
    <t>Kraft Heinz</t>
  </si>
  <si>
    <t>Unilever</t>
  </si>
  <si>
    <t>General Mills</t>
  </si>
  <si>
    <t>Colgate-Palmolive</t>
  </si>
  <si>
    <t>Kellogg Company</t>
  </si>
  <si>
    <t xml:space="preserve">Technology </t>
  </si>
  <si>
    <t>Healthcare</t>
  </si>
  <si>
    <t xml:space="preserve">Energy </t>
  </si>
  <si>
    <t>Financial</t>
  </si>
  <si>
    <t>Consumer Goods</t>
  </si>
  <si>
    <t>Equity (Q1)</t>
  </si>
  <si>
    <t>Equity (Q3)</t>
  </si>
  <si>
    <t>Equity (Q2)</t>
  </si>
  <si>
    <t xml:space="preserve">
8,935,084</t>
  </si>
  <si>
    <t xml:space="preserve">
8,525,247</t>
  </si>
  <si>
    <t xml:space="preserve">Net Income (TTM) (Thousands) </t>
  </si>
  <si>
    <t>COP</t>
  </si>
  <si>
    <t>ENB</t>
  </si>
  <si>
    <t>EXE</t>
  </si>
  <si>
    <t xml:space="preserve">Expand Energy Corporation </t>
  </si>
  <si>
    <t>HBAN</t>
  </si>
  <si>
    <t>FRCB</t>
  </si>
  <si>
    <t>CMA</t>
  </si>
  <si>
    <t xml:space="preserve">Equity (Q4)(Thousands) </t>
  </si>
  <si>
    <t xml:space="preserve">Total Debt (Q3) </t>
  </si>
  <si>
    <t xml:space="preserve">Total Debt (Q2) </t>
  </si>
  <si>
    <t xml:space="preserve">Total Debt (Q1) </t>
  </si>
  <si>
    <t xml:space="preserve">2024 Revenue </t>
  </si>
  <si>
    <t>Total Debt (Q4)</t>
  </si>
  <si>
    <t>2025 Revenue</t>
  </si>
  <si>
    <t>6,470,00</t>
  </si>
  <si>
    <t xml:space="preserve">Evidence of AI/cloud/machine learning adoption </t>
  </si>
  <si>
    <t>Evidence of R&amp;D%</t>
  </si>
  <si>
    <t xml:space="preserve">Link </t>
  </si>
  <si>
    <t>https://www.sec.gov/Archives/edgar/data/320193/000032019324000123/aapl-20240928.htm</t>
  </si>
  <si>
    <t>as the Company expands the use of technologies, such as machine learning and artificial intelligence</t>
  </si>
  <si>
    <t>We also launched novel solutions that leverage Artificial Intelligence (AI)/Machine Learning (ML) to enhance our Quality Systems and drive simplification to achieve better-quality results and insights for our products and patients</t>
  </si>
  <si>
    <t xml:space="preserve">Year of Annual report /proxy </t>
  </si>
  <si>
    <t xml:space="preserve"> Our data platform also unifies data lakes, data warehouses, data governance, and advanced machine learning into a single platform that helps users analyze data using AI models across any cloud.In 2023, we took a significant step on our journey to make AI more helpful for everyone with the introduction of
Gemini, our natively multimodal AI model. In 2024, we launched Gemini 2.0, our most capable model yet. </t>
  </si>
  <si>
    <t>https://abc.xyz/assets/77/51/9841ad5c4fbe85b4440c47a4df8d/goog-10-k-2024.pdf</t>
  </si>
  <si>
    <t>Talks about AI through out the whole document</t>
  </si>
  <si>
    <t>https://www.microsoft.com/investor/reports/ar24/index.html</t>
  </si>
  <si>
    <t>Company</t>
  </si>
  <si>
    <t>Sector</t>
  </si>
  <si>
    <t>They launched new AI services 
https://s2.q4cdn.com/299287126/files/doc_financials/2025/ar/Amazon-2025-Proxy-Statement.pdf</t>
  </si>
  <si>
    <t>2024 annal report and R&amp;D world</t>
  </si>
  <si>
    <t>UnitedHealth Group</t>
  </si>
  <si>
    <t>https://d18rn0p25nwr6d.cloudfront.net/CIK-0001707753/75f32b1a-6c74-41b1-a4a0-635412d16525.pdf</t>
  </si>
  <si>
    <t>https://www.sec.gov/Archives/edgar/data/1674416/000095017025017899/crsp-20241231.htm</t>
  </si>
  <si>
    <t>Calculated R&amp;D%</t>
  </si>
  <si>
    <t xml:space="preserve">Calculated </t>
  </si>
  <si>
    <t>https://www.sec.gov/Archives/edgar/data/34088/000003408825000010/xom-20241231.htm</t>
  </si>
  <si>
    <t>https://www.sec.gov/Archives/edgar/data/45012/000004501225000010/hal-20241231.htm</t>
  </si>
  <si>
    <t>https://www.sec.gov/Archives/edgar/data/200406/000020040625000038/jnj-20241229.htm</t>
  </si>
  <si>
    <t>In 2024, the Company generated revenues of $27.8 billion. For the year ended December 31, 2024, we incurred $643 million of R&amp;D expense.</t>
  </si>
  <si>
    <t>https://www.sec.gov/Archives/edgar/data/1701605/000170160525000035/bkr-20241231.htm</t>
  </si>
  <si>
    <t>https://www.sec.gov/Archives/edgar/data/80424/000008042425000076/pg-20250630.htm</t>
  </si>
  <si>
    <t>Research and development costs are charged to expense as incurred and were $2.1 billion in 2025 and $2.0 billion 
Income taken from Yahoo finance</t>
  </si>
  <si>
    <t>https://www.sec.gov/Archives/edgar/data/1018724/000101872425000004/amzn-20241231.htm</t>
  </si>
  <si>
    <t>Technology and infrastructure: These costs reflect the investments we make in order to offer a wide variety of products and services to our customers, including expenditures related to initiatives to build and deploy innovative and efficient software and electronic devices and the development of a satellite network for global broadband service and autonomous vehicles for ride-hailing services.</t>
  </si>
  <si>
    <t>https://www.sec.gov/Archives/edgar/data/1045810/000104581025000023/nvda-20250126.htm</t>
  </si>
  <si>
    <t>https://www.sec.gov/Archives/edgar/data/1326801/000132680125000017/meta-20241231.htm</t>
  </si>
  <si>
    <t>https://www.sec.gov/Archives/edgar/data/1318605/000162828025003063/tsla-20241231.htm</t>
  </si>
  <si>
    <t>https://www.sec.gov/Archives/edgar/data/796343/000079634325000004/adbe-20241129.htm</t>
  </si>
  <si>
    <t>https://www.sec.gov/Archives/edgar/data/1108524/000110852425000006/crm-20250131.htm</t>
  </si>
  <si>
    <t>https://www.sec.gov/Archives/edgar/data/50863/000005086325000009/intc-20241228.htm</t>
  </si>
  <si>
    <t>https://www.sec.gov/Archives/edgar/data/1585521/000158552125000042/zm-20250131.htm</t>
  </si>
  <si>
    <t>https://www.sec.gov/Archives/edgar/data/1447669/000144766925000035/twlo-20241231.htm</t>
  </si>
  <si>
    <t>https://www.sec.gov/Archives/edgar/data/1261333/000126133325000024/docu-20250131.htm</t>
  </si>
  <si>
    <t>https://www.sec.gov/Archives/edgar/data/1660134/000166013425000049/okta-20250131.htm</t>
  </si>
  <si>
    <t>https://www.sec.gov/Archives/edgar/data/1477333/000147733325000043/cloud-20241231.htm</t>
  </si>
  <si>
    <t>https://www.sec.gov/Archives/edgar/data/1384905/000138490525000014/rng-20241231.htm</t>
  </si>
  <si>
    <t>https://www.sec.gov/Archives/edgar/data/1650372/000165037225000036/team-20250630.htm</t>
  </si>
  <si>
    <t>https://www.sec.gov/Archives/edgar/data/1404655/000095017025018873/hubs-20241231.htm</t>
  </si>
  <si>
    <t>https://www.sec.gov/Archives/edgar/data/78003/000007800325000054/pfe-20241231.htm</t>
  </si>
  <si>
    <t>Research and development (R&amp;D) expenses were $17.9 billion in 2024,</t>
  </si>
  <si>
    <t>https://www.sec.gov/Archives/edgar/data/310158/000162828025007732/mrk-20241231.htm</t>
  </si>
  <si>
    <t>Evidence of R&amp;D% (2)</t>
  </si>
  <si>
    <t>Research and development (R&amp;D) expenses were $2.8 billion in 2024</t>
  </si>
  <si>
    <t>https://www.sec.gov/Archives/edgar/data/14272/000001427225000039/bmy-20241231.htm</t>
  </si>
  <si>
    <t>https://www.sec.gov/Archives/edgar/data/97745/000009774525000010/tmo-20241231.htm</t>
  </si>
  <si>
    <t>For the years ended December 31, 2024 and 2023, research and development costs were $89.1 million and $124.6 million, respectively. Total revenue was $2,569.6 million for the year ended December 31, 2024.</t>
  </si>
  <si>
    <t>https://www.sec.gov/Archives/edgar/data/1093557/000109355725000036/dxcm-20241231.htm</t>
  </si>
  <si>
    <t>https://www.sec.gov/Archives/edgar/data/1477449/000147744925000005/tdoc-20241231.htm</t>
  </si>
  <si>
    <t>https://www.sec.gov/Archives/edgar/data/1145197/000114519725000007/podd-20241231.htm</t>
  </si>
  <si>
    <t>https://www.sec.gov/Archives/edgar/data/1000694/000100069425000004/nvax-20241231.htm</t>
  </si>
  <si>
    <t>https://www.sec.gov/Archives/edgar/data/1576280/000157628025000044/gh-20241231.htm</t>
  </si>
  <si>
    <t>https://www.sec.gov/Archives/edgar/data/1124140/000112414025000020/exas-20241231.htm</t>
  </si>
  <si>
    <t>https://www.sec.gov/Archives/edgar/data/12208/000001220825000007/bio-20241231.htm</t>
  </si>
  <si>
    <t>Note: Used net sales as the company didn't have a revenue value</t>
  </si>
  <si>
    <t>https://www.sec.gov/Archives/edgar/data/1503274/000150327425000031/qtrx-20241231.htm</t>
  </si>
  <si>
    <t>https://www.sec.gov/Archives/edgar/data/93410/000009341025000009/cvx-20241231.htm</t>
  </si>
  <si>
    <t>CapEx/Total income</t>
  </si>
  <si>
    <t>https://www.sec.gov/Archives/edgar/data/753308/000075330825000011/nee-20241231.htm</t>
  </si>
  <si>
    <t>https://uk.finance.yahoo.com/quote/EOG/financials/</t>
  </si>
  <si>
    <t>https://uk.finance.yahoo.com/quote/EXE/financials/</t>
  </si>
  <si>
    <t>https://uk.finance.yahoo.com/quote/EQT/cash-flow/</t>
  </si>
  <si>
    <t>https://uk.finance.yahoo.com/quote/DVN/financials/</t>
  </si>
  <si>
    <t>https://uk.finance.yahoo.com/quote/APA/cash-flow/</t>
  </si>
  <si>
    <t>Technology, communications and equipment expense/total revenue</t>
  </si>
  <si>
    <t>Yahoo finance</t>
  </si>
  <si>
    <t>https://www.sec.gov/Archives/edgar/data/19617/000001961725000270/jpm-20241231.htm</t>
  </si>
  <si>
    <t>https://www.sec.gov/Archives/edgar/data/70858/000007085825000139/bac-20241231.htm</t>
  </si>
  <si>
    <t>https://www.sec.gov/Archives/edgar/data/72971/000007297125000129/wfc-20250331.htm</t>
  </si>
  <si>
    <t>https://www.sec.gov/Archives/edgar/data/831001/000083100125000067/c-20241231.htm</t>
  </si>
  <si>
    <t>https://www.sec.gov/Archives/edgar/data/886982/000088698225000005/gs-20241231.htm</t>
  </si>
  <si>
    <t>https://www.sec.gov/Archives/edgar/data/4962/000000496225000016/axp-20241231.htm</t>
  </si>
  <si>
    <t xml:space="preserve">
Capital expenditures primarily include capitalized software costs, information technology and telecommunications equipment, and buildings. Total capital expenditures were $607 million, $804 million, and $952 million in 2024, 2023, and 2022, respectively.Capital expenditures were 3.1% of total net revenues in 2024.</t>
  </si>
  <si>
    <t>http://sec.gov/Archives/edgar/data/316709/000031670925000010/schw-20241231.htm</t>
  </si>
  <si>
    <t>https://www.sec.gov/Archives/edgar/data/713676/000071367625000027/pnc-20241231.htm</t>
  </si>
  <si>
    <t xml:space="preserve"> communications and information processing expenses resulting from continued investments in technology to benefit our clients and advisors and to support our growth, Equipment primarily consists of communications and technology hardware. </t>
  </si>
  <si>
    <t>https://www.sec.gov/Archives/edgar/data/720005/000072000524000069/rjf-20240930.htm</t>
  </si>
  <si>
    <t>https://www.sec.gov/Archives/edgar/data/49196/000004919625000020/hban-20241231.htm</t>
  </si>
  <si>
    <t>https://www.sec.gov/Archives/edgar/data/759944/000075994425000013/cfg-20241231.htm</t>
  </si>
  <si>
    <t>https://www.sec.gov/Archives/edgar/data/1281761/000128176125000010/rf-20241231.htm</t>
  </si>
  <si>
    <t>https://www.sec.gov/Archives/edgar/data/35527/000003552725000079/fitb-20241231.htm</t>
  </si>
  <si>
    <t>Noninterest expense decreased compared to 2023 reflecting lower costs related to the FDIC’s special assessment and lower personnel
expense, partially offset by a PNC Foundation contribution expense of $120 million in the second quarter of 2024 and impairments of
$97 million in the fourth quarter of 2024 primarily related to technology investments. This is why i am assuming that the eqipmenmet mentione dis in regards to the tech advacement</t>
  </si>
  <si>
    <t>They lease equipmenet to commercial customers and I m assuming that this expense is the expense of buying these equipment</t>
  </si>
  <si>
    <t>Net occupancy and equipment expense increased $10 million from the year ended December 31, 2023 primarily driven by the Bancorp’s expansion into the Southeast markets.</t>
  </si>
  <si>
    <t>https://www.sec.gov/Archives/edgar/data/28412/000002841225000108/cma-20241231.htm</t>
  </si>
  <si>
    <t>https://www.sec.gov/Archives/edgar/data/91576/000009157625000038/key-20241231.htm</t>
  </si>
  <si>
    <t>https://www.sec.gov/Archives/edgar/data/77476/000007747625000007/pep-20241228.htm</t>
  </si>
  <si>
    <t>they say that they are  are resolute in continuing to innovate and are committed to partnering with suppliers to invest in research and development of new noncaloric sweeteners and flavors that help us create the best tasting beverages, including options with low or no calories. But they dont exactly call out how much they spend on these things.so i have had to use the advertising value in the SG&amp;A cost as the closest aproximate.</t>
  </si>
  <si>
    <t>Research and development expense was $400 million in 2024, $380 million in 2023 and $346 million in 2022.</t>
  </si>
  <si>
    <t>https://www.sec.gov/Archives/edgar/data/1103982/000110398225000030/mdlz-20241231.htm</t>
  </si>
  <si>
    <t>Research and development expenses were approximately $150 million in 2024, $147 million in 2023, and $127 million in 2022.</t>
  </si>
  <si>
    <t>https://www.sec.gov/Archives/edgar/data/1637459/000163745925000011/khc-20241228.htm</t>
  </si>
  <si>
    <t>The company recorded research and development costs of $5.1 million, $5.9 million, and $6.1 million for Fiscal 2024, 2023, and 2022, respectively. These costs are recorded as selling, distribution, and administrative expenses in our Consolidated Statements of Income.</t>
  </si>
  <si>
    <t>https://www.sec.gov/Archives/edgar/data/1128928/000095017025022243/flo-20241228.htm</t>
  </si>
  <si>
    <t>Research to support and expand the use of our existing products and to develop new food products is carried on at the W. K. Kellogg Institute for Food and Nutrition Research in Battle Creek, Michigan, and at other locations around the world. Our expenditures for research and development were approximately (in millions): 2024-$115; </t>
  </si>
  <si>
    <t>https://www.sec.gov/Archives/edgar/data/55067/000162828025007118/k-20241228.htm</t>
  </si>
  <si>
    <t>https://www.sec.gov/Archives/edgar/data/21665/000002166525000008/cl-20241231.htm</t>
  </si>
  <si>
    <t>https://www.sec.gov/Archives/edgar/data/1530950/000153095024000365/post-20240930.htm</t>
  </si>
  <si>
    <t>Research and Development Costs — We record research and development charges to expense as they are incurred and report them in General and administrative expense in our Consolidated Statements of Operations. Expenditures totaled $13.9 million, $13.0 million, and $12.4 million for the years ended December 31, 2024, 2023, and 2022, respectively.</t>
  </si>
  <si>
    <t>https://www.sec.gov/Archives/edgar/data/1320695/000132069525000007/ths-20241231.htm</t>
  </si>
  <si>
    <t>Research and development costs are expensed as incurred. Research and development costs totaled $12.4 million, $5.7 million and $12.5 million for 2024, 2023 and 2022, respectively.</t>
  </si>
  <si>
    <t>https://www.sec.gov/Archives/edgar/data/802481/000080248125000011/ppc-20241229.htm</t>
  </si>
  <si>
    <t>Research and development costs are expensed as incurred. Total research and development expense was $1.2 million, $1.2 million, and $0.7 million for the fiscal years 2024, 2023, and 2022, respectively.</t>
  </si>
  <si>
    <t>Technology readiness</t>
  </si>
  <si>
    <t>No data present: searched expenses, marketing, advertising, r&amp;d, communications</t>
  </si>
  <si>
    <t>ROE</t>
  </si>
  <si>
    <t>Revenue growth</t>
  </si>
  <si>
    <t>ESG</t>
  </si>
  <si>
    <t>R&amp;D% (Tech)</t>
  </si>
  <si>
    <t>capex (energy)</t>
  </si>
  <si>
    <t>R&amp;D%(consumer goods)</t>
  </si>
  <si>
    <t>R&amp;D% (Healthcare)</t>
  </si>
  <si>
    <t>Technology</t>
  </si>
  <si>
    <t>Median</t>
  </si>
  <si>
    <t>upper Quartile</t>
  </si>
  <si>
    <t xml:space="preserve">Lower quartile </t>
  </si>
  <si>
    <t xml:space="preserve">Tech%(Financial) </t>
  </si>
  <si>
    <t>DE</t>
  </si>
  <si>
    <t>RevGrowth</t>
  </si>
  <si>
    <t>RD%</t>
  </si>
  <si>
    <t>CapEx</t>
  </si>
  <si>
    <t>IT_spend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</si>
</sst>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3" formatCode="_-* #,##0.00_-;\-* #,##0.00_-;_-* &quot;-&quot;??_-;_-@_-"/>
    <numFmt numFmtId="164" formatCode="0.000000"/>
    <numFmt numFmtId="165" formatCode="0.0%"/>
    <numFmt numFmtId="166" formatCode="#,##0.0"/>
    <numFmt numFmtId="167" formatCode="0.0"/>
    <numFmt numFmtId="168" formatCode="0.000%"/>
  </numFmts>
  <fonts count="10" x14ac:knownFonts="1">
    <font>
      <sz val="11"/>
      <color theme="1"/>
      <name val="Aptos Narrow"/>
      <family val="2"/>
      <scheme val="minor"/>
    </font>
    <font>
      <sz val="11"/>
      <color theme="1"/>
      <name val="Aptos Narrow"/>
      <family val="2"/>
      <scheme val="minor"/>
    </font>
    <font>
      <b/>
      <sz val="11"/>
      <color theme="1"/>
      <name val="Aptos Narrow"/>
      <family val="2"/>
      <scheme val="minor"/>
    </font>
    <font>
      <sz val="10"/>
      <color rgb="FF232A31"/>
      <name val="Arial"/>
      <family val="2"/>
    </font>
    <font>
      <sz val="9"/>
      <color indexed="81"/>
      <name val="Tahoma"/>
      <family val="2"/>
    </font>
    <font>
      <u/>
      <sz val="11"/>
      <color theme="10"/>
      <name val="Aptos Narrow"/>
      <family val="2"/>
      <scheme val="minor"/>
    </font>
    <font>
      <sz val="9"/>
      <color indexed="81"/>
      <name val="Tahoma"/>
      <charset val="1"/>
    </font>
    <font>
      <b/>
      <sz val="9"/>
      <color indexed="81"/>
      <name val="Tahoma"/>
      <charset val="1"/>
    </font>
    <font>
      <b/>
      <sz val="9"/>
      <color indexed="81"/>
      <name val="Tahoma"/>
      <family val="2"/>
    </font>
    <font>
      <sz val="10"/>
      <color rgb="FF000000"/>
      <name val="Times New Roman"/>
      <family val="1"/>
    </font>
  </fonts>
  <fills count="4">
    <fill>
      <patternFill patternType="none"/>
    </fill>
    <fill>
      <patternFill patternType="gray125"/>
    </fill>
    <fill>
      <patternFill patternType="solid">
        <fgColor rgb="FF00B050"/>
        <bgColor indexed="64"/>
      </patternFill>
    </fill>
    <fill>
      <patternFill patternType="solid">
        <fgColor rgb="FFFFC000"/>
        <bgColor indexed="64"/>
      </patternFill>
    </fill>
  </fills>
  <borders count="1">
    <border>
      <left/>
      <right/>
      <top/>
      <bottom/>
      <diagonal/>
    </border>
  </borders>
  <cellStyleXfs count="4">
    <xf numFmtId="0" fontId="0" fillId="0" borderId="0"/>
    <xf numFmtId="9" fontId="1" fillId="0" borderId="0" applyFont="0" applyFill="0" applyBorder="0" applyAlignment="0" applyProtection="0"/>
    <xf numFmtId="0" fontId="5" fillId="0" borderId="0" applyNumberFormat="0" applyFill="0" applyBorder="0" applyAlignment="0" applyProtection="0"/>
    <xf numFmtId="43" fontId="1" fillId="0" borderId="0" applyFont="0" applyFill="0" applyBorder="0" applyAlignment="0" applyProtection="0"/>
  </cellStyleXfs>
  <cellXfs count="31">
    <xf numFmtId="0" fontId="0" fillId="0" borderId="0" xfId="0"/>
    <xf numFmtId="3" fontId="0" fillId="0" borderId="0" xfId="0" applyNumberFormat="1"/>
    <xf numFmtId="0" fontId="0" fillId="0" borderId="0" xfId="0" applyAlignment="1">
      <alignment wrapText="1"/>
    </xf>
    <xf numFmtId="3" fontId="0" fillId="0" borderId="0" xfId="0" applyNumberFormat="1" applyAlignment="1">
      <alignment wrapText="1"/>
    </xf>
    <xf numFmtId="3" fontId="0" fillId="0" borderId="0" xfId="0" applyNumberFormat="1" applyAlignment="1">
      <alignment horizontal="right"/>
    </xf>
    <xf numFmtId="0" fontId="2" fillId="0" borderId="0" xfId="0" applyFont="1"/>
    <xf numFmtId="164" fontId="0" fillId="0" borderId="0" xfId="0" applyNumberFormat="1"/>
    <xf numFmtId="0" fontId="3" fillId="0" borderId="0" xfId="0" applyFont="1" applyAlignment="1">
      <alignment vertical="center" wrapText="1"/>
    </xf>
    <xf numFmtId="165" fontId="0" fillId="0" borderId="0" xfId="1" applyNumberFormat="1" applyFont="1"/>
    <xf numFmtId="166" fontId="0" fillId="0" borderId="0" xfId="0" applyNumberFormat="1"/>
    <xf numFmtId="167" fontId="0" fillId="0" borderId="0" xfId="0" applyNumberFormat="1"/>
    <xf numFmtId="9" fontId="0" fillId="0" borderId="0" xfId="0" applyNumberFormat="1"/>
    <xf numFmtId="0" fontId="5" fillId="0" borderId="0" xfId="2"/>
    <xf numFmtId="0" fontId="5" fillId="0" borderId="0" xfId="2" applyAlignment="1">
      <alignment wrapText="1"/>
    </xf>
    <xf numFmtId="10" fontId="0" fillId="0" borderId="0" xfId="0" applyNumberFormat="1"/>
    <xf numFmtId="9" fontId="0" fillId="2" borderId="0" xfId="0" applyNumberFormat="1" applyFill="1"/>
    <xf numFmtId="10" fontId="0" fillId="2" borderId="0" xfId="0" applyNumberFormat="1" applyFill="1"/>
    <xf numFmtId="165" fontId="0" fillId="2" borderId="0" xfId="0" applyNumberFormat="1" applyFill="1"/>
    <xf numFmtId="10" fontId="0" fillId="2" borderId="0" xfId="0" applyNumberFormat="1" applyFill="1" applyAlignment="1">
      <alignment horizontal="right"/>
    </xf>
    <xf numFmtId="0" fontId="0" fillId="2" borderId="0" xfId="0" applyFill="1"/>
    <xf numFmtId="0" fontId="0" fillId="3" borderId="0" xfId="0" applyFill="1"/>
    <xf numFmtId="10" fontId="0" fillId="3" borderId="0" xfId="0" applyNumberFormat="1" applyFill="1"/>
    <xf numFmtId="0" fontId="9" fillId="0" borderId="0" xfId="0" applyFont="1" applyAlignment="1">
      <alignment vertical="center" wrapText="1"/>
    </xf>
    <xf numFmtId="165" fontId="0" fillId="0" borderId="0" xfId="0" applyNumberFormat="1"/>
    <xf numFmtId="10" fontId="0" fillId="0" borderId="0" xfId="1" applyNumberFormat="1" applyFont="1"/>
    <xf numFmtId="168" fontId="0" fillId="0" borderId="0" xfId="1" applyNumberFormat="1" applyFont="1"/>
    <xf numFmtId="0" fontId="0" fillId="0" borderId="0" xfId="1" applyNumberFormat="1" applyFont="1"/>
    <xf numFmtId="43" fontId="0" fillId="0" borderId="0" xfId="3" applyFont="1"/>
    <xf numFmtId="0" fontId="0" fillId="2" borderId="0" xfId="1" applyNumberFormat="1" applyFont="1" applyFill="1"/>
    <xf numFmtId="0" fontId="0" fillId="2" borderId="0" xfId="1" applyNumberFormat="1" applyFont="1" applyFill="1" applyAlignment="1">
      <alignment horizontal="right"/>
    </xf>
    <xf numFmtId="0" fontId="0" fillId="3" borderId="0" xfId="1" applyNumberFormat="1" applyFont="1" applyFill="1"/>
  </cellXfs>
  <cellStyles count="4">
    <cellStyle name="Comma" xfId="3" builtinId="3"/>
    <cellStyle name="Hyperlink" xfId="2" builtinId="8"/>
    <cellStyle name="Normal" xfId="0" builtinId="0"/>
    <cellStyle name="Per 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2/10/relationships/richValueRel" Target="richData/richValueRel.xml"/><Relationship Id="rId14" Type="http://schemas.openxmlformats.org/officeDocument/2006/relationships/calcChain" Target="calcChain.xml"/></Relationships>
</file>

<file path=xl/persons/person.xml><?xml version="1.0" encoding="utf-8"?>
<personList xmlns="http://schemas.microsoft.com/office/spreadsheetml/2018/threadedcomments" xmlns:x="http://schemas.openxmlformats.org/spreadsheetml/2006/main">
  <person displayName="Kehinde Sowole" id="{4EEAE981-373C-4573-BEC4-78F385DEE588}" userId="S::k21015707@kcl.ac.uk::137e2e65-d08a-46f3-9ebc-95ab2bce175c" providerId="AD"/>
</personList>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80" Type="http://schemas.openxmlformats.org/officeDocument/2006/relationships/image" Target="../media/image80.png"/><Relationship Id="rId85" Type="http://schemas.openxmlformats.org/officeDocument/2006/relationships/image" Target="../media/image85.pn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08" Type="http://schemas.openxmlformats.org/officeDocument/2006/relationships/image" Target="../media/image108.png"/><Relationship Id="rId54" Type="http://schemas.openxmlformats.org/officeDocument/2006/relationships/image" Target="../media/image54.png"/><Relationship Id="rId70" Type="http://schemas.openxmlformats.org/officeDocument/2006/relationships/image" Target="../media/image70.png"/><Relationship Id="rId75" Type="http://schemas.openxmlformats.org/officeDocument/2006/relationships/image" Target="../media/image75.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6" Type="http://schemas.openxmlformats.org/officeDocument/2006/relationships/image" Target="../media/image106.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88" Type="http://schemas.openxmlformats.org/officeDocument/2006/relationships/image" Target="../media/image88.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0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 s="0">
    <v>75</v>
    <v>5</v>
  </rv>
  <rv s="0">
    <v>76</v>
    <v>5</v>
  </rv>
  <rv s="0">
    <v>77</v>
    <v>5</v>
  </rv>
  <rv s="0">
    <v>78</v>
    <v>5</v>
  </rv>
  <rv s="0">
    <v>79</v>
    <v>5</v>
  </rv>
  <rv s="0">
    <v>80</v>
    <v>5</v>
  </rv>
  <rv s="0">
    <v>81</v>
    <v>5</v>
  </rv>
  <rv s="0">
    <v>82</v>
    <v>5</v>
  </rv>
  <rv s="0">
    <v>83</v>
    <v>5</v>
  </rv>
  <rv s="0">
    <v>84</v>
    <v>5</v>
  </rv>
  <rv s="0">
    <v>85</v>
    <v>5</v>
  </rv>
  <rv s="0">
    <v>86</v>
    <v>5</v>
  </rv>
  <rv s="0">
    <v>87</v>
    <v>5</v>
  </rv>
  <rv s="0">
    <v>88</v>
    <v>5</v>
  </rv>
  <rv s="0">
    <v>89</v>
    <v>5</v>
  </rv>
  <rv s="0">
    <v>90</v>
    <v>5</v>
  </rv>
  <rv s="0">
    <v>91</v>
    <v>5</v>
  </rv>
  <rv s="0">
    <v>92</v>
    <v>5</v>
  </rv>
  <rv s="0">
    <v>93</v>
    <v>5</v>
  </rv>
  <rv s="0">
    <v>94</v>
    <v>5</v>
  </rv>
  <rv s="0">
    <v>95</v>
    <v>5</v>
  </rv>
  <rv s="0">
    <v>96</v>
    <v>5</v>
  </rv>
  <rv s="0">
    <v>97</v>
    <v>5</v>
  </rv>
  <rv s="0">
    <v>98</v>
    <v>5</v>
  </rv>
  <rv s="0">
    <v>99</v>
    <v>5</v>
  </rv>
  <rv s="0">
    <v>100</v>
    <v>5</v>
  </rv>
  <rv s="0">
    <v>101</v>
    <v>5</v>
  </rv>
  <rv s="0">
    <v>102</v>
    <v>5</v>
  </rv>
  <rv s="0">
    <v>103</v>
    <v>5</v>
  </rv>
  <rv s="0">
    <v>104</v>
    <v>5</v>
  </rv>
  <rv s="0">
    <v>105</v>
    <v>5</v>
  </rv>
  <rv s="0">
    <v>106</v>
    <v>5</v>
  </rv>
  <rv s="0">
    <v>107</v>
    <v>5</v>
  </rv>
  <rv s="0">
    <v>108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el r:id="rId87"/>
  <rel r:id="rId88"/>
  <rel r:id="rId89"/>
  <rel r:id="rId90"/>
  <rel r:id="rId91"/>
  <rel r:id="rId92"/>
  <rel r:id="rId93"/>
  <rel r:id="rId94"/>
  <rel r:id="rId95"/>
  <rel r:id="rId96"/>
  <rel r:id="rId97"/>
  <rel r:id="rId98"/>
  <rel r:id="rId99"/>
  <rel r:id="rId100"/>
  <rel r:id="rId101"/>
  <rel r:id="rId102"/>
  <rel r:id="rId103"/>
  <rel r:id="rId104"/>
  <rel r:id="rId105"/>
  <rel r:id="rId106"/>
  <rel r:id="rId107"/>
  <rel r:id="rId108"/>
  <rel r:id="rId109"/>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D2" dT="2025-08-13T00:30:55.55" personId="{4EEAE981-373C-4573-BEC4-78F385DEE588}" id="{8897AF19-93B3-4457-B47C-69E1DC369FCF}">
    <text>Which net income should I use: need to check the valuefor these tomorrow. Chat is saying neti ncome from share holders</text>
  </threadedComment>
  <threadedComment ref="D2" dT="2025-08-13T00:40:41.46" personId="{4EEAE981-373C-4573-BEC4-78F385DEE588}" id="{09A53767-F22A-4D47-A4FC-D464E2717289}" parentId="{8897AF19-93B3-4457-B47C-69E1DC369FCF}">
    <text xml:space="preserve">I think I did use the wrong ones, the values don’t match 
</text>
  </threadedComment>
  <threadedComment ref="L2" dT="2025-08-11T10:44:45.83" personId="{4EEAE981-373C-4573-BEC4-78F385DEE588}" id="{B880DFB4-601F-440C-8988-EDEA63FA475B}">
    <text>TTM is for a year period: so I didn’t have to add the quarters individually, you learn for next time</text>
  </threadedComment>
  <threadedComment ref="S7" dT="2025-08-11T10:07:13.80" personId="{4EEAE981-373C-4573-BEC4-78F385DEE588}" id="{D824FE44-EBF4-4C01-9DA2-65B0A217A54B}">
    <text xml:space="preserve">Yahoo finace this states neglibale: this is a chip company </text>
  </threadedComment>
  <threadedComment ref="V84" dT="2025-08-30T20:15:10.49" personId="{4EEAE981-373C-4573-BEC4-78F385DEE588}" id="{78CF0CEA-AC50-49F8-BB57-59E93A027B10}">
    <text>Had to use advertising, that is the only one I could assume is related to r&amp;d or innovation</text>
  </threadedComment>
  <threadedComment ref="V84" dT="2025-08-30T20:18:14.12" personId="{4EEAE981-373C-4573-BEC4-78F385DEE588}" id="{AB6A7EED-36A1-4B13-B7EC-599663FD1616}" parentId="{78CF0CEA-AC50-49F8-BB57-59E93A027B10}">
    <text xml:space="preserve">Or should I make the assumption that is 0 because does advertising tie closely to research really?? </text>
  </threadedComment>
  <threadedComment ref="V84" dT="2025-08-30T20:29:44.40" personId="{4EEAE981-373C-4573-BEC4-78F385DEE588}" id="{3746C6A0-FC72-42CA-AE50-BF9012A08611}" parentId="{78CF0CEA-AC50-49F8-BB57-59E93A027B10}">
    <text xml:space="preserve">Not sure because according to google it says that Research and Development (R&amp;D) is a systematic process of acquiring new knowledge or applying existing knowledge to improve products, services, or processes, while innovation is the successful implementation of new or improved ideas into a market or business to create value. </text>
  </threadedComment>
  <threadedComment ref="V89" dT="2025-08-30T21:05:34.73" personId="{4EEAE981-373C-4573-BEC4-78F385DEE588}" id="{5320B26D-58E4-4C41-A209-E833A63648EC}">
    <text xml:space="preserve">May </text>
  </threadedComment>
</ThreadedComments>
</file>

<file path=xl/threadedComments/threadedComment2.xml><?xml version="1.0" encoding="utf-8"?>
<ThreadedComments xmlns="http://schemas.microsoft.com/office/spreadsheetml/2018/threadedcomments" xmlns:x="http://schemas.openxmlformats.org/spreadsheetml/2006/main">
  <threadedComment ref="S7" dT="2025-08-11T10:07:13.80" personId="{4EEAE981-373C-4573-BEC4-78F385DEE588}" id="{FB527C4F-60CA-4653-92F8-E34F1F592A11}">
    <text xml:space="preserve">Yahoo finace this states neglibale: this is a chip company </text>
  </threadedComment>
  <threadedComment ref="V78" dT="2025-08-30T20:15:10.49" personId="{4EEAE981-373C-4573-BEC4-78F385DEE588}" id="{4D0DC8A8-A55E-4058-A400-D269176D6896}">
    <text>Had to use advertising, that is the only one I could assume is related to r&amp;d or innovation</text>
  </threadedComment>
  <threadedComment ref="V78" dT="2025-08-30T20:18:14.12" personId="{4EEAE981-373C-4573-BEC4-78F385DEE588}" id="{7C11C2DC-61EF-4EA7-B277-663DC6E727CC}" parentId="{4D0DC8A8-A55E-4058-A400-D269176D6896}">
    <text xml:space="preserve">Or should I make the assumption that is 0 because does advertising tie closely to research really?? </text>
  </threadedComment>
  <threadedComment ref="V78" dT="2025-08-30T20:29:44.40" personId="{4EEAE981-373C-4573-BEC4-78F385DEE588}" id="{D682DC65-F3BE-4826-BDEA-13AE2BBF4FF7}" parentId="{4D0DC8A8-A55E-4058-A400-D269176D6896}">
    <text xml:space="preserve">Not sure because according to google it says that Research and Development (R&amp;D) is a systematic process of acquiring new knowledge or applying existing knowledge to improve products, services, or processes, while innovation is the successful implementation of new or improved ideas into a market or business to create value. </text>
  </threadedComment>
  <threadedComment ref="V81" dT="2025-08-30T21:05:34.73" personId="{4EEAE981-373C-4573-BEC4-78F385DEE588}" id="{4634E090-B327-46E6-BEEC-19D41944E997}">
    <text xml:space="preserve">May </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2.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4.xml.rels><?xml version="1.0" encoding="UTF-8" standalone="yes"?>
<Relationships xmlns="http://schemas.openxmlformats.org/package/2006/relationships"><Relationship Id="rId8" Type="http://schemas.openxmlformats.org/officeDocument/2006/relationships/hyperlink" Target="https://www.sec.gov/Archives/edgar/data/45012/000004501225000010/hal-20241231.htm" TargetMode="External"/><Relationship Id="rId3" Type="http://schemas.openxmlformats.org/officeDocument/2006/relationships/hyperlink" Target="https://abc.xyz/assets/77/51/9841ad5c4fbe85b4440c47a4df8d/goog-10-k-2024.pdf" TargetMode="External"/><Relationship Id="rId7" Type="http://schemas.openxmlformats.org/officeDocument/2006/relationships/hyperlink" Target="https://www.sec.gov/Archives/edgar/data/34088/000003408825000010/xom-20241231.htm" TargetMode="External"/><Relationship Id="rId2" Type="http://schemas.openxmlformats.org/officeDocument/2006/relationships/hyperlink" Target="https://www.sec.gov/Archives/edgar/data/200406/000020040625000038/jnj-20241229.htm" TargetMode="External"/><Relationship Id="rId1" Type="http://schemas.openxmlformats.org/officeDocument/2006/relationships/hyperlink" Target="https://www.sec.gov/Archives/edgar/data/320193/000032019324000123/aapl-20240928.htm" TargetMode="External"/><Relationship Id="rId6" Type="http://schemas.openxmlformats.org/officeDocument/2006/relationships/hyperlink" Target="https://www.sec.gov/Archives/edgar/data/1674416/000095017025017899/crsp-20241231.htm" TargetMode="External"/><Relationship Id="rId11" Type="http://schemas.openxmlformats.org/officeDocument/2006/relationships/comments" Target="../comments3.xml"/><Relationship Id="rId5" Type="http://schemas.openxmlformats.org/officeDocument/2006/relationships/hyperlink" Target="https://d18rn0p25nwr6d.cloudfront.net/CIK-0001707753/75f32b1a-6c74-41b1-a4a0-635412d16525.pdf" TargetMode="External"/><Relationship Id="rId10" Type="http://schemas.openxmlformats.org/officeDocument/2006/relationships/vmlDrawing" Target="../drawings/vmlDrawing3.vml"/><Relationship Id="rId4" Type="http://schemas.openxmlformats.org/officeDocument/2006/relationships/hyperlink" Target="https://www.microsoft.com/investor/reports/ar24/index.html" TargetMode="External"/><Relationship Id="rId9"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E3676D-3718-4C65-92FD-21831E5E9367}">
  <dimension ref="A1:X102"/>
  <sheetViews>
    <sheetView zoomScale="49" zoomScaleNormal="67" workbookViewId="0">
      <selection activeCell="E2" sqref="E2"/>
    </sheetView>
  </sheetViews>
  <sheetFormatPr defaultRowHeight="14.5" x14ac:dyDescent="0.35"/>
  <cols>
    <col min="2" max="2" width="17.54296875" customWidth="1"/>
    <col min="3" max="3" width="14.7265625" customWidth="1"/>
    <col min="4" max="4" width="17.1796875" customWidth="1"/>
    <col min="5" max="5" width="15.7265625" customWidth="1"/>
    <col min="6" max="6" width="16.453125" customWidth="1"/>
    <col min="7" max="8" width="16.08984375" customWidth="1"/>
    <col min="9" max="9" width="20.08984375" customWidth="1"/>
    <col min="10" max="10" width="8.7265625" customWidth="1"/>
    <col min="11" max="11" width="17.81640625" customWidth="1"/>
    <col min="12" max="14" width="10.90625" customWidth="1"/>
    <col min="15" max="15" width="21.90625" customWidth="1"/>
    <col min="16" max="17" width="11.54296875" customWidth="1"/>
    <col min="18" max="18" width="14.08984375" customWidth="1"/>
    <col min="20" max="21" width="22" hidden="1" customWidth="1"/>
    <col min="22" max="22" width="8.90625" bestFit="1" customWidth="1"/>
    <col min="24" max="24" width="47.90625" customWidth="1"/>
    <col min="25" max="25" width="17.81640625" customWidth="1"/>
    <col min="26" max="26" width="78.08984375" customWidth="1"/>
  </cols>
  <sheetData>
    <row r="1" spans="1:24" x14ac:dyDescent="0.35">
      <c r="T1" t="s">
        <v>334</v>
      </c>
    </row>
    <row r="2" spans="1:24" ht="145" x14ac:dyDescent="0.35">
      <c r="A2" t="s">
        <v>0</v>
      </c>
      <c r="B2" t="s">
        <v>1</v>
      </c>
      <c r="C2" t="s">
        <v>2</v>
      </c>
      <c r="D2" t="s">
        <v>211</v>
      </c>
      <c r="E2" t="s">
        <v>219</v>
      </c>
      <c r="F2" t="s">
        <v>207</v>
      </c>
      <c r="G2" t="s">
        <v>208</v>
      </c>
      <c r="H2" t="s">
        <v>206</v>
      </c>
      <c r="I2" t="s">
        <v>3</v>
      </c>
      <c r="J2" t="s">
        <v>4</v>
      </c>
      <c r="K2" t="s">
        <v>224</v>
      </c>
      <c r="L2" t="s">
        <v>220</v>
      </c>
      <c r="M2" t="s">
        <v>221</v>
      </c>
      <c r="N2" t="s">
        <v>222</v>
      </c>
      <c r="O2" t="s">
        <v>5</v>
      </c>
      <c r="P2" t="s">
        <v>225</v>
      </c>
      <c r="Q2" t="s">
        <v>223</v>
      </c>
      <c r="R2" t="s">
        <v>6</v>
      </c>
      <c r="S2" t="s">
        <v>7</v>
      </c>
      <c r="T2" t="s">
        <v>8</v>
      </c>
      <c r="U2" t="s">
        <v>10</v>
      </c>
      <c r="V2" t="s">
        <v>9</v>
      </c>
      <c r="W2" t="s">
        <v>288</v>
      </c>
      <c r="X2" s="2" t="s">
        <v>295</v>
      </c>
    </row>
    <row r="3" spans="1:24" x14ac:dyDescent="0.35">
      <c r="A3" t="s">
        <v>11</v>
      </c>
      <c r="B3" t="s">
        <v>30</v>
      </c>
      <c r="C3" t="s">
        <v>201</v>
      </c>
      <c r="D3" s="1">
        <v>99280000</v>
      </c>
      <c r="E3" s="3">
        <v>65830000</v>
      </c>
      <c r="F3" s="1">
        <v>66796000</v>
      </c>
      <c r="G3" s="1">
        <v>66758000</v>
      </c>
      <c r="H3" s="1">
        <v>56950000</v>
      </c>
      <c r="I3" s="6">
        <f t="shared" ref="I3:I34" si="0">D3/(SUM(E3:H3)/4)</f>
        <v>1.5492287406274625</v>
      </c>
      <c r="J3">
        <f t="shared" ref="J3:J34" si="1">SUM(K3:N3)/SUM(E3:H3)</f>
        <v>1.5733847246171011</v>
      </c>
      <c r="K3" s="1">
        <v>101698000</v>
      </c>
      <c r="L3" s="1">
        <v>98186000</v>
      </c>
      <c r="M3" s="1">
        <v>96799000</v>
      </c>
      <c r="N3" s="1">
        <v>106629000</v>
      </c>
      <c r="O3" s="1">
        <v>96184000</v>
      </c>
      <c r="P3" s="1">
        <v>94036000</v>
      </c>
      <c r="Q3" s="1">
        <v>85777000</v>
      </c>
      <c r="R3" s="8">
        <f>(P3-Q3)/Q3</f>
        <v>9.6284551802930857E-2</v>
      </c>
      <c r="S3" s="7">
        <v>18.899999999999999</v>
      </c>
      <c r="V3" s="15">
        <v>0.08</v>
      </c>
    </row>
    <row r="4" spans="1:24" x14ac:dyDescent="0.35">
      <c r="A4" t="s">
        <v>12</v>
      </c>
      <c r="B4" t="s">
        <v>29</v>
      </c>
      <c r="C4" t="s">
        <v>201</v>
      </c>
      <c r="D4" s="1">
        <v>101832000</v>
      </c>
      <c r="E4" s="1">
        <v>343479000</v>
      </c>
      <c r="F4" s="1">
        <v>321891000</v>
      </c>
      <c r="G4" s="1">
        <v>302695000</v>
      </c>
      <c r="H4" s="1">
        <v>287723000</v>
      </c>
      <c r="I4" s="6">
        <f t="shared" si="0"/>
        <v>0.32436048122772315</v>
      </c>
      <c r="J4">
        <f t="shared" si="1"/>
        <v>0.19498275186576078</v>
      </c>
      <c r="K4" s="1">
        <v>60588000</v>
      </c>
      <c r="L4" s="1">
        <v>60567000</v>
      </c>
      <c r="M4" s="1">
        <v>62224000</v>
      </c>
      <c r="N4" s="1">
        <v>61478000</v>
      </c>
      <c r="O4" s="1">
        <v>71611000</v>
      </c>
      <c r="P4" s="1">
        <v>281724000</v>
      </c>
      <c r="Q4" s="1">
        <v>245122000</v>
      </c>
      <c r="R4" s="8">
        <f t="shared" ref="R4:R6" si="2">(P4-Q4)/Q4</f>
        <v>0.14932156232406721</v>
      </c>
      <c r="S4">
        <v>16.899999999999999</v>
      </c>
      <c r="V4" s="15">
        <v>0.12</v>
      </c>
    </row>
    <row r="5" spans="1:24" x14ac:dyDescent="0.35">
      <c r="A5" t="s">
        <v>13</v>
      </c>
      <c r="B5" t="s">
        <v>28</v>
      </c>
      <c r="C5" t="s">
        <v>201</v>
      </c>
      <c r="D5" s="1">
        <v>115573000</v>
      </c>
      <c r="E5" s="3">
        <v>362916000</v>
      </c>
      <c r="F5" s="1">
        <v>345267000</v>
      </c>
      <c r="G5" s="1">
        <v>325084000</v>
      </c>
      <c r="H5" s="1">
        <v>314119000</v>
      </c>
      <c r="I5" s="6">
        <f t="shared" si="0"/>
        <v>0.34310286732977779</v>
      </c>
      <c r="J5">
        <f t="shared" si="1"/>
        <v>8.2757279651117052E-2</v>
      </c>
      <c r="K5" s="1">
        <v>35559000</v>
      </c>
      <c r="L5" s="1">
        <v>23564000</v>
      </c>
      <c r="M5" s="1">
        <v>25461000</v>
      </c>
      <c r="N5" s="1">
        <v>26922000</v>
      </c>
      <c r="O5" s="1">
        <v>66728000</v>
      </c>
      <c r="P5" s="1">
        <v>96428000</v>
      </c>
      <c r="Q5" s="1">
        <v>84742000</v>
      </c>
      <c r="R5" s="8">
        <f t="shared" si="2"/>
        <v>0.13790092280097235</v>
      </c>
      <c r="S5">
        <v>25.5</v>
      </c>
      <c r="V5" s="15">
        <v>0.14000000000000001</v>
      </c>
    </row>
    <row r="6" spans="1:24" x14ac:dyDescent="0.35">
      <c r="A6" t="s">
        <v>14</v>
      </c>
      <c r="B6" t="s">
        <v>27</v>
      </c>
      <c r="C6" t="s">
        <v>201</v>
      </c>
      <c r="D6" s="1">
        <v>70623000</v>
      </c>
      <c r="E6" s="3">
        <v>333775000</v>
      </c>
      <c r="F6" s="1">
        <v>305867000</v>
      </c>
      <c r="G6" s="1">
        <v>285970000</v>
      </c>
      <c r="H6" s="1">
        <v>259151000</v>
      </c>
      <c r="I6" s="6">
        <f t="shared" si="0"/>
        <v>0.2384375609299075</v>
      </c>
      <c r="J6">
        <f t="shared" si="1"/>
        <v>0.44968993798759754</v>
      </c>
      <c r="K6" s="1">
        <v>133939000</v>
      </c>
      <c r="L6" s="1">
        <v>133245000</v>
      </c>
      <c r="M6" s="1">
        <v>130900000</v>
      </c>
      <c r="N6" s="1">
        <v>134692000</v>
      </c>
      <c r="O6" s="1">
        <v>13481000</v>
      </c>
      <c r="P6" s="1">
        <v>167702000</v>
      </c>
      <c r="Q6" s="1">
        <v>147977000</v>
      </c>
      <c r="R6" s="8">
        <f t="shared" si="2"/>
        <v>0.13329774221669582</v>
      </c>
      <c r="S6">
        <v>25.7</v>
      </c>
      <c r="V6" s="16">
        <v>0.13420000000000001</v>
      </c>
    </row>
    <row r="7" spans="1:24" x14ac:dyDescent="0.35">
      <c r="A7" t="s">
        <v>15</v>
      </c>
      <c r="B7" t="s">
        <v>26</v>
      </c>
      <c r="C7" t="s">
        <v>201</v>
      </c>
      <c r="D7" s="1">
        <v>76774000</v>
      </c>
      <c r="E7" s="3">
        <v>83843000</v>
      </c>
      <c r="F7" s="1">
        <v>79327000</v>
      </c>
      <c r="G7" s="1">
        <v>65899000</v>
      </c>
      <c r="H7" s="1">
        <v>58157000</v>
      </c>
      <c r="I7" s="6">
        <f t="shared" si="0"/>
        <v>1.0691789740483104</v>
      </c>
      <c r="J7">
        <f t="shared" si="1"/>
        <v>0.14203101390542638</v>
      </c>
      <c r="K7" s="1">
        <v>10285000</v>
      </c>
      <c r="L7" s="1">
        <v>10270000</v>
      </c>
      <c r="M7" s="1">
        <v>10225000</v>
      </c>
      <c r="N7" s="1">
        <v>10015000</v>
      </c>
      <c r="O7" s="1">
        <v>72064000</v>
      </c>
      <c r="P7" s="1">
        <v>44062000</v>
      </c>
      <c r="Q7" s="1">
        <v>26044000</v>
      </c>
      <c r="R7" s="8">
        <f>(P7-Q7)/Q7</f>
        <v>0.69182921210259563</v>
      </c>
      <c r="S7" s="9">
        <v>12.1</v>
      </c>
      <c r="V7" s="17">
        <v>0.1424</v>
      </c>
    </row>
    <row r="8" spans="1:24" x14ac:dyDescent="0.35">
      <c r="A8" t="s">
        <v>16</v>
      </c>
      <c r="B8" t="s">
        <v>25</v>
      </c>
      <c r="C8" t="s">
        <v>201</v>
      </c>
      <c r="D8" s="1">
        <v>71507000</v>
      </c>
      <c r="E8" s="3">
        <v>195070000</v>
      </c>
      <c r="F8" s="1">
        <v>185029000</v>
      </c>
      <c r="G8" s="1">
        <v>182637000</v>
      </c>
      <c r="H8" s="1">
        <v>164529000</v>
      </c>
      <c r="I8" s="6">
        <f t="shared" si="0"/>
        <v>0.39329267873471158</v>
      </c>
      <c r="J8">
        <f t="shared" si="1"/>
        <v>0.27113363079482722</v>
      </c>
      <c r="K8" s="1">
        <v>49560000</v>
      </c>
      <c r="L8" s="1">
        <v>49519000</v>
      </c>
      <c r="M8" s="1">
        <v>49060000</v>
      </c>
      <c r="N8" s="1">
        <v>49047000</v>
      </c>
      <c r="O8" s="1">
        <v>50137000</v>
      </c>
      <c r="P8" s="1">
        <v>47516000</v>
      </c>
      <c r="Q8" s="1">
        <v>39071000</v>
      </c>
      <c r="R8" s="8">
        <f>(P8-Q8)/Q8</f>
        <v>0.21614496685521231</v>
      </c>
      <c r="S8" s="7">
        <v>32.799999999999997</v>
      </c>
      <c r="V8" s="16">
        <v>0.26669999999999999</v>
      </c>
    </row>
    <row r="9" spans="1:24" x14ac:dyDescent="0.35">
      <c r="A9" t="s">
        <v>17</v>
      </c>
      <c r="B9" t="s">
        <v>24</v>
      </c>
      <c r="C9" t="s">
        <v>201</v>
      </c>
      <c r="D9" s="1">
        <v>5921000</v>
      </c>
      <c r="E9" s="3">
        <v>78072000</v>
      </c>
      <c r="F9" s="1">
        <v>75418000</v>
      </c>
      <c r="G9" s="1">
        <v>73680000</v>
      </c>
      <c r="H9" s="1">
        <v>70710000</v>
      </c>
      <c r="I9" s="6">
        <f t="shared" si="0"/>
        <v>7.9508526923593392E-2</v>
      </c>
      <c r="J9">
        <f t="shared" si="1"/>
        <v>0.17680945347119645</v>
      </c>
      <c r="K9" s="1">
        <v>13134000</v>
      </c>
      <c r="L9" s="1">
        <v>13128000</v>
      </c>
      <c r="M9" s="1">
        <v>13623000</v>
      </c>
      <c r="N9" s="1">
        <v>12783000</v>
      </c>
      <c r="O9" s="1">
        <v>5586000</v>
      </c>
      <c r="P9" s="1">
        <v>22496000</v>
      </c>
      <c r="Q9" s="1">
        <v>25500000</v>
      </c>
      <c r="R9" s="8">
        <f t="shared" ref="R9:R72" si="3">(P9-Q9)/Q9</f>
        <v>-0.11780392156862746</v>
      </c>
      <c r="S9" s="9">
        <v>24.8</v>
      </c>
      <c r="V9" s="15">
        <v>0.05</v>
      </c>
    </row>
    <row r="10" spans="1:24" x14ac:dyDescent="0.35">
      <c r="A10" t="s">
        <v>18</v>
      </c>
      <c r="B10" t="s">
        <v>23</v>
      </c>
      <c r="C10" t="s">
        <v>201</v>
      </c>
      <c r="D10" s="1">
        <v>6869000</v>
      </c>
      <c r="E10" s="3">
        <v>11448000</v>
      </c>
      <c r="F10" s="3">
        <v>13095000</v>
      </c>
      <c r="G10" s="1">
        <v>14105000</v>
      </c>
      <c r="H10" s="1">
        <v>14545000</v>
      </c>
      <c r="I10" s="6">
        <f t="shared" si="0"/>
        <v>0.51653413043069574</v>
      </c>
      <c r="J10">
        <f t="shared" si="1"/>
        <v>0.47487451356381477</v>
      </c>
      <c r="K10" s="1">
        <v>6563000</v>
      </c>
      <c r="L10" s="1">
        <v>6563000</v>
      </c>
      <c r="M10" s="1">
        <v>6056000</v>
      </c>
      <c r="N10" s="1">
        <v>6078000</v>
      </c>
      <c r="O10" s="1">
        <v>9437000</v>
      </c>
      <c r="P10" s="1">
        <v>5873000</v>
      </c>
      <c r="Q10" s="1">
        <v>5309000</v>
      </c>
      <c r="R10" s="8">
        <f t="shared" si="3"/>
        <v>0.10623469579958561</v>
      </c>
      <c r="S10" s="9">
        <v>14.2</v>
      </c>
      <c r="V10" s="16">
        <v>0.18</v>
      </c>
    </row>
    <row r="11" spans="1:24" x14ac:dyDescent="0.35">
      <c r="A11" t="s">
        <v>19</v>
      </c>
      <c r="B11" t="s">
        <v>22</v>
      </c>
      <c r="C11" t="s">
        <v>201</v>
      </c>
      <c r="D11" s="1">
        <v>6205000</v>
      </c>
      <c r="E11" s="1">
        <v>60666000</v>
      </c>
      <c r="F11" s="1">
        <v>61173000</v>
      </c>
      <c r="G11" s="1">
        <v>58525000</v>
      </c>
      <c r="H11" s="1">
        <v>57633000</v>
      </c>
      <c r="I11" s="6">
        <f t="shared" si="0"/>
        <v>0.10428702882809447</v>
      </c>
      <c r="J11">
        <f t="shared" si="1"/>
        <v>0.19150661562960877</v>
      </c>
      <c r="K11" s="1">
        <v>11369000</v>
      </c>
      <c r="L11" s="1">
        <v>11392000</v>
      </c>
      <c r="M11" s="1">
        <v>11424000</v>
      </c>
      <c r="N11" s="1">
        <v>11393000</v>
      </c>
      <c r="O11" s="1">
        <v>12647000</v>
      </c>
      <c r="P11" s="1">
        <v>9829000</v>
      </c>
      <c r="Q11" s="1">
        <v>9133000</v>
      </c>
      <c r="R11" s="8">
        <f t="shared" si="3"/>
        <v>7.6207160845286323E-2</v>
      </c>
      <c r="S11" s="9">
        <v>18.5</v>
      </c>
      <c r="V11" s="16">
        <v>0.15</v>
      </c>
    </row>
    <row r="12" spans="1:24" x14ac:dyDescent="0.35">
      <c r="A12" t="s">
        <v>20</v>
      </c>
      <c r="B12" t="s">
        <v>21</v>
      </c>
      <c r="C12" t="s">
        <v>201</v>
      </c>
      <c r="D12" s="1">
        <v>-20504000</v>
      </c>
      <c r="E12" s="3">
        <v>105751000</v>
      </c>
      <c r="F12" s="1">
        <v>106413000</v>
      </c>
      <c r="G12" s="1">
        <v>105032000</v>
      </c>
      <c r="H12" s="1">
        <v>104864000</v>
      </c>
      <c r="I12" s="6">
        <f t="shared" si="0"/>
        <v>-0.1943230820262522</v>
      </c>
      <c r="J12">
        <f t="shared" si="1"/>
        <v>0.4766028526749751</v>
      </c>
      <c r="K12" s="1">
        <v>50757000</v>
      </c>
      <c r="L12" s="1">
        <v>50151000</v>
      </c>
      <c r="M12" s="1">
        <v>50011000</v>
      </c>
      <c r="N12" s="1">
        <v>50236000</v>
      </c>
      <c r="O12" s="1">
        <v>-10943000</v>
      </c>
      <c r="P12" s="1">
        <v>12859000</v>
      </c>
      <c r="Q12" s="1">
        <v>12833000</v>
      </c>
      <c r="R12" s="8">
        <f t="shared" si="3"/>
        <v>2.0260266500428583E-3</v>
      </c>
      <c r="S12" s="9">
        <v>18.8</v>
      </c>
      <c r="V12" s="16">
        <v>0.312</v>
      </c>
    </row>
    <row r="13" spans="1:24" x14ac:dyDescent="0.35">
      <c r="A13" t="s">
        <v>68</v>
      </c>
      <c r="B13" t="s">
        <v>77</v>
      </c>
      <c r="C13" t="s">
        <v>201</v>
      </c>
      <c r="D13" s="1">
        <v>1048533</v>
      </c>
      <c r="E13" s="3">
        <v>8902368</v>
      </c>
      <c r="F13" s="4" t="s">
        <v>209</v>
      </c>
      <c r="G13" s="4">
        <v>8679834</v>
      </c>
      <c r="H13" s="4" t="s">
        <v>210</v>
      </c>
      <c r="I13" s="6">
        <f t="shared" si="0"/>
        <v>0.23854418234985583</v>
      </c>
      <c r="J13">
        <f t="shared" si="1"/>
        <v>1.4589185131646195E-2</v>
      </c>
      <c r="K13" s="1">
        <v>61477</v>
      </c>
      <c r="L13" s="1">
        <v>64432</v>
      </c>
      <c r="M13" s="1">
        <v>66574</v>
      </c>
      <c r="N13" s="1">
        <v>64027</v>
      </c>
      <c r="O13" s="1">
        <v>1702416</v>
      </c>
      <c r="P13" s="1">
        <v>1174715</v>
      </c>
      <c r="Q13" s="1">
        <v>1141234</v>
      </c>
      <c r="R13" s="8">
        <f t="shared" si="3"/>
        <v>2.9337541643519208E-2</v>
      </c>
      <c r="S13" s="9">
        <v>15.8</v>
      </c>
      <c r="V13" s="16">
        <v>0.1827</v>
      </c>
    </row>
    <row r="14" spans="1:24" x14ac:dyDescent="0.35">
      <c r="A14" t="s">
        <v>69</v>
      </c>
      <c r="B14" t="s">
        <v>78</v>
      </c>
      <c r="C14" t="s">
        <v>201</v>
      </c>
      <c r="D14" s="1">
        <v>-34037</v>
      </c>
      <c r="E14" s="1">
        <v>8004291</v>
      </c>
      <c r="F14" s="1">
        <v>7952966</v>
      </c>
      <c r="G14" s="1">
        <v>8228867</v>
      </c>
      <c r="H14" s="1">
        <v>8679473</v>
      </c>
      <c r="I14" s="6">
        <f t="shared" si="0"/>
        <v>-4.1425688996308205E-3</v>
      </c>
      <c r="J14">
        <f t="shared" si="1"/>
        <v>0.13508386900746089</v>
      </c>
      <c r="K14" s="1">
        <v>1102590</v>
      </c>
      <c r="L14" s="1">
        <v>1100940</v>
      </c>
      <c r="M14" s="1">
        <v>1110147</v>
      </c>
      <c r="N14" s="1">
        <v>1125935</v>
      </c>
      <c r="O14" s="1">
        <v>724387</v>
      </c>
      <c r="P14" s="1">
        <v>1228425</v>
      </c>
      <c r="Q14" s="1">
        <v>1082502</v>
      </c>
      <c r="R14" s="8">
        <f t="shared" si="3"/>
        <v>0.13480159851898657</v>
      </c>
      <c r="S14" s="9">
        <v>20.9</v>
      </c>
      <c r="V14" s="16">
        <v>0.2263</v>
      </c>
    </row>
    <row r="15" spans="1:24" x14ac:dyDescent="0.35">
      <c r="A15" t="s">
        <v>70</v>
      </c>
      <c r="B15" t="s">
        <v>79</v>
      </c>
      <c r="C15" t="s">
        <v>201</v>
      </c>
      <c r="D15" s="1">
        <v>1106212</v>
      </c>
      <c r="E15" s="3">
        <v>2014802</v>
      </c>
      <c r="F15" s="1">
        <v>2002692</v>
      </c>
      <c r="G15" s="3">
        <v>1989377</v>
      </c>
      <c r="H15" s="1">
        <v>1961406</v>
      </c>
      <c r="I15" s="6">
        <f t="shared" si="0"/>
        <v>0.55530800447825801</v>
      </c>
      <c r="J15">
        <f t="shared" si="1"/>
        <v>6.5711069030356242E-2</v>
      </c>
      <c r="K15" s="1">
        <v>132937</v>
      </c>
      <c r="L15" s="1">
        <v>124427</v>
      </c>
      <c r="M15" s="1">
        <v>130639</v>
      </c>
      <c r="N15" s="1">
        <v>135601</v>
      </c>
      <c r="O15" s="1">
        <v>916026</v>
      </c>
      <c r="P15" s="1">
        <v>763654</v>
      </c>
      <c r="Q15" s="1">
        <v>709640</v>
      </c>
      <c r="R15" s="8">
        <f t="shared" si="3"/>
        <v>7.6114649681528659E-2</v>
      </c>
      <c r="S15" s="9">
        <v>15.5</v>
      </c>
      <c r="V15" s="16">
        <v>0.2</v>
      </c>
    </row>
    <row r="16" spans="1:24" x14ac:dyDescent="0.35">
      <c r="A16" t="s">
        <v>71</v>
      </c>
      <c r="B16" t="s">
        <v>80</v>
      </c>
      <c r="C16" t="s">
        <v>201</v>
      </c>
      <c r="D16" s="1">
        <v>130000</v>
      </c>
      <c r="E16" s="1">
        <v>6567000</v>
      </c>
      <c r="F16" s="1">
        <v>6405000</v>
      </c>
      <c r="G16" s="1">
        <v>6265000</v>
      </c>
      <c r="H16" s="1">
        <v>6133000</v>
      </c>
      <c r="I16" s="6">
        <f t="shared" si="0"/>
        <v>2.0496649586125345E-2</v>
      </c>
      <c r="J16">
        <f t="shared" si="1"/>
        <v>0.16078044934962554</v>
      </c>
      <c r="K16" s="1">
        <v>947000</v>
      </c>
      <c r="L16" s="1">
        <v>952000</v>
      </c>
      <c r="M16" s="1">
        <v>960000</v>
      </c>
      <c r="N16" s="1">
        <v>1220000</v>
      </c>
      <c r="O16" s="1">
        <v>754000</v>
      </c>
      <c r="P16" s="1">
        <v>688000</v>
      </c>
      <c r="Q16" s="1">
        <v>617000</v>
      </c>
      <c r="R16" s="8">
        <f t="shared" si="3"/>
        <v>0.11507293354943274</v>
      </c>
      <c r="S16" s="9">
        <v>15.9</v>
      </c>
      <c r="V16" s="16">
        <v>0.25</v>
      </c>
    </row>
    <row r="17" spans="1:22" x14ac:dyDescent="0.35">
      <c r="A17" t="s">
        <v>72</v>
      </c>
      <c r="B17" t="s">
        <v>81</v>
      </c>
      <c r="C17" t="s">
        <v>201</v>
      </c>
      <c r="D17" s="1">
        <v>-117079</v>
      </c>
      <c r="E17" s="1">
        <v>1239727</v>
      </c>
      <c r="F17" s="1">
        <v>1425878</v>
      </c>
      <c r="G17" s="1">
        <v>1046201</v>
      </c>
      <c r="H17" s="1">
        <v>973090</v>
      </c>
      <c r="I17" s="6">
        <f t="shared" si="0"/>
        <v>-9.9962944748399965E-2</v>
      </c>
      <c r="J17">
        <f t="shared" si="1"/>
        <v>1.67601457961927</v>
      </c>
      <c r="K17" s="1">
        <v>3462113</v>
      </c>
      <c r="L17" s="1">
        <v>1475894</v>
      </c>
      <c r="M17" s="1">
        <v>1463213</v>
      </c>
      <c r="N17" s="1">
        <v>1450734</v>
      </c>
      <c r="O17" s="1">
        <v>179180</v>
      </c>
      <c r="P17" s="1">
        <v>512316</v>
      </c>
      <c r="Q17" s="1">
        <v>400996</v>
      </c>
      <c r="R17" s="8">
        <f t="shared" si="3"/>
        <v>0.2776087542020369</v>
      </c>
      <c r="S17" s="9">
        <v>25.6</v>
      </c>
      <c r="V17" s="16">
        <v>0.25240000000000001</v>
      </c>
    </row>
    <row r="18" spans="1:22" x14ac:dyDescent="0.35">
      <c r="A18" t="s">
        <v>73</v>
      </c>
      <c r="B18" t="s">
        <v>82</v>
      </c>
      <c r="C18" t="s">
        <v>201</v>
      </c>
      <c r="D18" s="1">
        <v>-40122</v>
      </c>
      <c r="E18" s="1">
        <v>-541197</v>
      </c>
      <c r="F18" s="1">
        <v>-550919</v>
      </c>
      <c r="G18" s="1">
        <v>-545350</v>
      </c>
      <c r="H18" s="1">
        <v>-528255</v>
      </c>
      <c r="I18" s="6">
        <f t="shared" si="0"/>
        <v>7.4103728042531791E-2</v>
      </c>
      <c r="J18">
        <f t="shared" si="1"/>
        <v>-2.7116789281721885</v>
      </c>
      <c r="K18" s="1">
        <v>1302723</v>
      </c>
      <c r="L18" s="1">
        <v>1408968</v>
      </c>
      <c r="M18" s="1">
        <v>1579311</v>
      </c>
      <c r="N18" s="1">
        <v>1581738</v>
      </c>
      <c r="O18" s="1">
        <v>489295</v>
      </c>
      <c r="P18" s="1">
        <v>620398</v>
      </c>
      <c r="Q18" s="1">
        <v>592907</v>
      </c>
      <c r="R18" s="8">
        <f t="shared" si="3"/>
        <v>4.6366462193902246E-2</v>
      </c>
      <c r="S18" s="9">
        <v>20.8</v>
      </c>
      <c r="V18" s="16">
        <v>0.14000000000000001</v>
      </c>
    </row>
    <row r="19" spans="1:22" x14ac:dyDescent="0.35">
      <c r="A19" t="s">
        <v>74</v>
      </c>
      <c r="B19" t="s">
        <v>83</v>
      </c>
      <c r="C19" t="s">
        <v>201</v>
      </c>
      <c r="D19" s="1">
        <v>-429703</v>
      </c>
      <c r="E19" s="3">
        <v>1368922</v>
      </c>
      <c r="F19" s="1">
        <v>1219555</v>
      </c>
      <c r="G19" s="1">
        <v>1028834</v>
      </c>
      <c r="H19" s="1">
        <v>1032851</v>
      </c>
      <c r="I19" s="6">
        <f t="shared" si="0"/>
        <v>-0.36962411202018336</v>
      </c>
      <c r="J19">
        <f t="shared" si="1"/>
        <v>1.0686591133814263</v>
      </c>
      <c r="K19" s="1">
        <v>1230600</v>
      </c>
      <c r="L19" s="1">
        <v>1244526</v>
      </c>
      <c r="M19" s="1">
        <v>1244974</v>
      </c>
      <c r="N19" s="1">
        <v>1249338</v>
      </c>
      <c r="O19" s="1">
        <v>1467854</v>
      </c>
      <c r="P19" s="1">
        <v>1356716</v>
      </c>
      <c r="Q19" s="1">
        <v>1189128</v>
      </c>
      <c r="R19" s="8">
        <f t="shared" si="3"/>
        <v>0.14093352439770993</v>
      </c>
      <c r="S19" s="9">
        <v>17.7</v>
      </c>
      <c r="V19" s="16">
        <v>0.51</v>
      </c>
    </row>
    <row r="20" spans="1:22" x14ac:dyDescent="0.35">
      <c r="A20" t="s">
        <v>75</v>
      </c>
      <c r="B20" t="s">
        <v>84</v>
      </c>
      <c r="C20" t="s">
        <v>201</v>
      </c>
      <c r="D20" s="1">
        <v>-108114</v>
      </c>
      <c r="E20" s="3">
        <v>927234</v>
      </c>
      <c r="F20" s="1">
        <v>859106</v>
      </c>
      <c r="G20" s="1">
        <v>811518</v>
      </c>
      <c r="H20" s="1">
        <v>759418</v>
      </c>
      <c r="I20" s="6">
        <f t="shared" si="0"/>
        <v>-0.12881157223892226</v>
      </c>
      <c r="J20">
        <f t="shared" si="1"/>
        <v>0.70378544987066893</v>
      </c>
      <c r="K20" s="1">
        <v>595014</v>
      </c>
      <c r="L20" s="1">
        <v>587733</v>
      </c>
      <c r="M20" s="1">
        <v>589311</v>
      </c>
      <c r="N20" s="1">
        <v>590744</v>
      </c>
      <c r="O20" s="1">
        <v>261823</v>
      </c>
      <c r="P20" s="1">
        <v>388432</v>
      </c>
      <c r="Q20" s="1">
        <v>334999</v>
      </c>
      <c r="R20" s="8">
        <f t="shared" si="3"/>
        <v>0.15950196866259303</v>
      </c>
      <c r="S20" s="9">
        <v>14.3</v>
      </c>
      <c r="V20" s="16">
        <v>0.25</v>
      </c>
    </row>
    <row r="21" spans="1:22" x14ac:dyDescent="0.35">
      <c r="A21" t="s">
        <v>76</v>
      </c>
      <c r="B21" t="s">
        <v>85</v>
      </c>
      <c r="C21" t="s">
        <v>201</v>
      </c>
      <c r="D21" s="1">
        <v>-23099</v>
      </c>
      <c r="E21" s="3">
        <v>2004544</v>
      </c>
      <c r="F21" s="3">
        <v>1908286</v>
      </c>
      <c r="G21" s="1">
        <v>1751882</v>
      </c>
      <c r="H21" s="1">
        <v>1600899</v>
      </c>
      <c r="I21" s="6">
        <f t="shared" si="0"/>
        <v>-1.2716893321153583E-2</v>
      </c>
      <c r="J21">
        <f t="shared" si="1"/>
        <v>0.33570569632753527</v>
      </c>
      <c r="K21" s="1">
        <v>280532</v>
      </c>
      <c r="L21" s="1">
        <v>655149</v>
      </c>
      <c r="M21" s="1">
        <v>745416</v>
      </c>
      <c r="N21" s="1">
        <v>758010</v>
      </c>
      <c r="O21" s="1">
        <v>512483</v>
      </c>
      <c r="P21" s="1">
        <v>760866</v>
      </c>
      <c r="Q21" s="1">
        <v>637230</v>
      </c>
      <c r="R21" s="8">
        <f t="shared" si="3"/>
        <v>0.19402099712819548</v>
      </c>
      <c r="S21" s="9">
        <v>16.7</v>
      </c>
      <c r="V21" s="16">
        <v>0.30309999999999998</v>
      </c>
    </row>
    <row r="22" spans="1:22" x14ac:dyDescent="0.35">
      <c r="A22" t="s">
        <v>31</v>
      </c>
      <c r="B22" t="s">
        <v>86</v>
      </c>
      <c r="C22" t="s">
        <v>202</v>
      </c>
      <c r="D22" s="1">
        <v>22661000</v>
      </c>
      <c r="E22" s="3">
        <v>78473000</v>
      </c>
      <c r="F22" s="1">
        <v>78109000</v>
      </c>
      <c r="G22" s="1">
        <v>71490000</v>
      </c>
      <c r="H22" s="1">
        <v>70158000</v>
      </c>
      <c r="I22" s="6">
        <f t="shared" si="0"/>
        <v>0.30393991214834187</v>
      </c>
      <c r="J22">
        <f t="shared" si="1"/>
        <v>0.58812996680414442</v>
      </c>
      <c r="K22" s="1">
        <v>50761000</v>
      </c>
      <c r="L22" s="1">
        <v>52252000</v>
      </c>
      <c r="M22" s="1">
        <v>36634000</v>
      </c>
      <c r="N22" s="1">
        <v>35751000</v>
      </c>
      <c r="O22" s="1">
        <v>16397000</v>
      </c>
      <c r="P22" s="1">
        <v>23743000</v>
      </c>
      <c r="Q22" s="1">
        <v>22447000</v>
      </c>
      <c r="R22" s="8">
        <f t="shared" si="3"/>
        <v>5.7736000356395062E-2</v>
      </c>
      <c r="S22">
        <v>22.6</v>
      </c>
      <c r="V22" s="18">
        <v>0.19400000000000001</v>
      </c>
    </row>
    <row r="23" spans="1:22" x14ac:dyDescent="0.35">
      <c r="A23" t="s">
        <v>32</v>
      </c>
      <c r="B23" t="s">
        <v>242</v>
      </c>
      <c r="C23" t="s">
        <v>202</v>
      </c>
      <c r="D23" s="1">
        <v>22106000</v>
      </c>
      <c r="E23" s="3">
        <v>105169000</v>
      </c>
      <c r="F23" s="1">
        <v>102591000</v>
      </c>
      <c r="G23" s="1">
        <v>104455000</v>
      </c>
      <c r="H23" s="1">
        <v>99234000</v>
      </c>
      <c r="I23" s="6">
        <f t="shared" si="0"/>
        <v>0.21490877362686506</v>
      </c>
      <c r="J23">
        <f t="shared" si="1"/>
        <v>0.75655306003903278</v>
      </c>
      <c r="K23" s="1">
        <v>81271000</v>
      </c>
      <c r="L23" s="1">
        <v>76904000</v>
      </c>
      <c r="M23" s="1">
        <v>78010000</v>
      </c>
      <c r="N23" s="1">
        <v>75098000</v>
      </c>
      <c r="O23" s="1">
        <v>25271000</v>
      </c>
      <c r="P23" s="1">
        <v>109575000</v>
      </c>
      <c r="Q23" s="1">
        <v>99796000</v>
      </c>
      <c r="R23" s="8">
        <f t="shared" si="3"/>
        <v>9.7989899394765323E-2</v>
      </c>
      <c r="S23" s="9">
        <v>16.899999999999999</v>
      </c>
      <c r="V23" s="14">
        <v>0</v>
      </c>
    </row>
    <row r="24" spans="1:22" x14ac:dyDescent="0.35">
      <c r="A24" t="s">
        <v>33</v>
      </c>
      <c r="B24" t="s">
        <v>87</v>
      </c>
      <c r="C24" t="s">
        <v>202</v>
      </c>
      <c r="D24" s="1">
        <v>10752000</v>
      </c>
      <c r="E24" s="3">
        <v>89012000</v>
      </c>
      <c r="F24" s="1">
        <v>90637000</v>
      </c>
      <c r="G24" s="1">
        <v>88497000</v>
      </c>
      <c r="H24" s="1">
        <v>92558000</v>
      </c>
      <c r="I24" s="6">
        <f t="shared" si="0"/>
        <v>0.11923349893541518</v>
      </c>
      <c r="J24">
        <f t="shared" si="1"/>
        <v>0.69997283090844575</v>
      </c>
      <c r="K24" s="1">
        <v>60926000</v>
      </c>
      <c r="L24" s="1">
        <v>61291000</v>
      </c>
      <c r="M24" s="1">
        <v>63649000</v>
      </c>
      <c r="N24" s="1">
        <v>66617000</v>
      </c>
      <c r="O24" s="1">
        <v>12438000</v>
      </c>
      <c r="P24" s="1">
        <v>14653000</v>
      </c>
      <c r="Q24" s="1">
        <v>13283000</v>
      </c>
      <c r="R24" s="8">
        <f t="shared" si="3"/>
        <v>0.10313935105021456</v>
      </c>
      <c r="S24" s="9">
        <v>18.600000000000001</v>
      </c>
      <c r="V24" s="16">
        <v>0.2011</v>
      </c>
    </row>
    <row r="25" spans="1:22" x14ac:dyDescent="0.35">
      <c r="A25" t="s">
        <v>34</v>
      </c>
      <c r="B25" t="s">
        <v>88</v>
      </c>
      <c r="C25" t="s">
        <v>202</v>
      </c>
      <c r="D25" s="1">
        <v>16406000</v>
      </c>
      <c r="E25" s="3">
        <v>49060000</v>
      </c>
      <c r="F25" s="1">
        <v>48400000</v>
      </c>
      <c r="G25" s="1">
        <v>46372000</v>
      </c>
      <c r="H25" s="1">
        <v>44560000</v>
      </c>
      <c r="I25" s="6">
        <f t="shared" si="0"/>
        <v>0.34833750902373772</v>
      </c>
      <c r="J25">
        <f t="shared" si="1"/>
        <v>0.53620642065480484</v>
      </c>
      <c r="K25" s="1">
        <v>27395000</v>
      </c>
      <c r="L25" s="3">
        <v>26215000</v>
      </c>
      <c r="M25" s="1">
        <v>23869000</v>
      </c>
      <c r="N25" s="1">
        <v>23538000</v>
      </c>
      <c r="O25" s="1">
        <v>14722000</v>
      </c>
      <c r="P25" s="1">
        <v>15806000</v>
      </c>
      <c r="Q25" s="1">
        <v>16112000</v>
      </c>
      <c r="R25" s="8">
        <f t="shared" si="3"/>
        <v>-1.8992055610724926E-2</v>
      </c>
      <c r="S25" s="9">
        <v>19</v>
      </c>
      <c r="V25" s="16">
        <v>9.7000000000000003E-2</v>
      </c>
    </row>
    <row r="26" spans="1:22" x14ac:dyDescent="0.35">
      <c r="A26" t="s">
        <v>35</v>
      </c>
      <c r="B26" t="s">
        <v>89</v>
      </c>
      <c r="C26" t="s">
        <v>202</v>
      </c>
      <c r="D26" s="1">
        <v>13979000</v>
      </c>
      <c r="E26" s="3">
        <v>50829000</v>
      </c>
      <c r="F26" s="1">
        <v>49064000</v>
      </c>
      <c r="G26" s="1">
        <v>47901000</v>
      </c>
      <c r="H26" s="1">
        <v>40028000</v>
      </c>
      <c r="I26" s="6">
        <f t="shared" si="0"/>
        <v>0.29770740381850902</v>
      </c>
      <c r="J26">
        <f t="shared" si="1"/>
        <v>0.30176976073090478</v>
      </c>
      <c r="K26" s="1">
        <v>13437000</v>
      </c>
      <c r="L26" s="1">
        <v>13242000</v>
      </c>
      <c r="M26" s="1">
        <v>15021000</v>
      </c>
      <c r="N26" s="1">
        <v>14979000</v>
      </c>
      <c r="O26" s="1">
        <v>6775000</v>
      </c>
      <c r="P26" s="1">
        <v>11142000</v>
      </c>
      <c r="Q26" s="1">
        <v>10377000</v>
      </c>
      <c r="R26" s="8">
        <f t="shared" si="3"/>
        <v>7.3720728534258456E-2</v>
      </c>
      <c r="S26" s="9">
        <v>19.5</v>
      </c>
      <c r="V26" s="16">
        <v>0.10929999999999999</v>
      </c>
    </row>
    <row r="27" spans="1:22" x14ac:dyDescent="0.35">
      <c r="A27" t="s">
        <v>36</v>
      </c>
      <c r="B27" t="s">
        <v>90</v>
      </c>
      <c r="C27" t="s">
        <v>202</v>
      </c>
      <c r="D27" s="1">
        <v>5933000</v>
      </c>
      <c r="E27" s="3">
        <v>6207000</v>
      </c>
      <c r="F27" s="1">
        <v>5877000</v>
      </c>
      <c r="G27" s="1">
        <v>7527000</v>
      </c>
      <c r="H27" s="1">
        <v>5925000</v>
      </c>
      <c r="I27" s="6">
        <f t="shared" si="0"/>
        <v>0.92935463659147866</v>
      </c>
      <c r="J27">
        <f t="shared" si="1"/>
        <v>9.1667449874686717</v>
      </c>
      <c r="K27" s="1">
        <v>56204000</v>
      </c>
      <c r="L27" s="1">
        <v>57381000</v>
      </c>
      <c r="M27" s="1">
        <v>60099000</v>
      </c>
      <c r="N27" s="1">
        <v>60398000</v>
      </c>
      <c r="O27" s="1">
        <v>10605000</v>
      </c>
      <c r="P27" s="1">
        <v>9179000</v>
      </c>
      <c r="Q27" s="1">
        <v>8388000</v>
      </c>
      <c r="R27" s="8">
        <f t="shared" si="3"/>
        <v>9.4301382927992367E-2</v>
      </c>
      <c r="S27" s="9">
        <v>22.3</v>
      </c>
      <c r="V27" s="16">
        <v>0.17799999999999999</v>
      </c>
    </row>
    <row r="28" spans="1:22" x14ac:dyDescent="0.35">
      <c r="A28" t="s">
        <v>37</v>
      </c>
      <c r="B28" t="s">
        <v>91</v>
      </c>
      <c r="C28" t="s">
        <v>202</v>
      </c>
      <c r="D28" s="1">
        <v>5049000</v>
      </c>
      <c r="E28" s="3">
        <v>17489000</v>
      </c>
      <c r="F28" s="1">
        <v>17448000</v>
      </c>
      <c r="G28" s="1">
        <v>16388000</v>
      </c>
      <c r="H28" s="1">
        <v>17200000</v>
      </c>
      <c r="I28" s="6">
        <f t="shared" si="0"/>
        <v>0.29472455308281648</v>
      </c>
      <c r="J28">
        <f t="shared" si="1"/>
        <v>2.9882232761765777</v>
      </c>
      <c r="K28" s="1">
        <v>50929000</v>
      </c>
      <c r="L28" s="1">
        <v>51239000</v>
      </c>
      <c r="M28" s="1">
        <v>51200000</v>
      </c>
      <c r="N28" s="1">
        <v>51400000</v>
      </c>
      <c r="O28" s="1">
        <v>14578000</v>
      </c>
      <c r="P28" s="1">
        <v>12269000</v>
      </c>
      <c r="Q28" s="1">
        <v>12201000</v>
      </c>
      <c r="R28" s="8">
        <f t="shared" si="3"/>
        <v>5.5733136628145236E-3</v>
      </c>
      <c r="S28" s="9">
        <v>17.899999999999999</v>
      </c>
      <c r="V28" s="16">
        <v>0.23100000000000001</v>
      </c>
    </row>
    <row r="29" spans="1:22" x14ac:dyDescent="0.35">
      <c r="A29" t="s">
        <v>38</v>
      </c>
      <c r="B29" t="s">
        <v>92</v>
      </c>
      <c r="C29" t="s">
        <v>202</v>
      </c>
      <c r="D29" s="1">
        <v>4662000</v>
      </c>
      <c r="E29" s="3">
        <v>48256000</v>
      </c>
      <c r="F29" s="1">
        <v>49615000</v>
      </c>
      <c r="G29" s="1">
        <v>48716000</v>
      </c>
      <c r="H29" s="1">
        <v>48160000</v>
      </c>
      <c r="I29" s="6">
        <f t="shared" si="0"/>
        <v>9.5755005211890301E-2</v>
      </c>
      <c r="J29">
        <f t="shared" si="1"/>
        <v>0.57158261744725203</v>
      </c>
      <c r="K29" s="1">
        <v>28516000</v>
      </c>
      <c r="L29" s="1">
        <v>26607000</v>
      </c>
      <c r="M29" s="1">
        <v>28326000</v>
      </c>
      <c r="N29" s="1">
        <v>27865000</v>
      </c>
      <c r="O29" s="1">
        <v>5185000</v>
      </c>
      <c r="P29" s="1">
        <v>8927000</v>
      </c>
      <c r="Q29" s="1">
        <v>8589000</v>
      </c>
      <c r="R29" s="8">
        <f t="shared" si="3"/>
        <v>3.9352660379555246E-2</v>
      </c>
      <c r="S29" s="9">
        <v>18.3</v>
      </c>
      <c r="V29" s="16">
        <v>8.1600000000000006E-2</v>
      </c>
    </row>
    <row r="30" spans="1:22" x14ac:dyDescent="0.35">
      <c r="A30" t="s">
        <v>39</v>
      </c>
      <c r="B30" t="s">
        <v>93</v>
      </c>
      <c r="C30" t="s">
        <v>202</v>
      </c>
      <c r="D30" s="1">
        <v>5965000</v>
      </c>
      <c r="E30" s="3">
        <v>19078000</v>
      </c>
      <c r="F30" s="1">
        <v>19246000</v>
      </c>
      <c r="G30" s="3">
        <v>18390000</v>
      </c>
      <c r="H30" s="1">
        <v>18197000</v>
      </c>
      <c r="I30" s="6">
        <f t="shared" si="0"/>
        <v>0.3185113000760903</v>
      </c>
      <c r="J30">
        <f t="shared" si="1"/>
        <v>1.3330218525984168</v>
      </c>
      <c r="K30" s="1">
        <v>24946000</v>
      </c>
      <c r="L30" s="1">
        <v>24952000</v>
      </c>
      <c r="M30" s="1">
        <v>26711000</v>
      </c>
      <c r="N30" s="1">
        <v>23249000</v>
      </c>
      <c r="O30" s="1">
        <v>9369000</v>
      </c>
      <c r="P30" s="1">
        <v>7081000</v>
      </c>
      <c r="Q30" s="1">
        <v>6953000</v>
      </c>
      <c r="R30" s="8">
        <f t="shared" si="3"/>
        <v>1.8409319718107293E-2</v>
      </c>
      <c r="S30" s="9">
        <v>21.8</v>
      </c>
      <c r="V30" s="16">
        <v>0.2054</v>
      </c>
    </row>
    <row r="31" spans="1:22" x14ac:dyDescent="0.35">
      <c r="A31" t="s">
        <v>40</v>
      </c>
      <c r="B31" t="s">
        <v>94</v>
      </c>
      <c r="C31" t="s">
        <v>202</v>
      </c>
      <c r="D31" s="1">
        <v>6584000</v>
      </c>
      <c r="E31" s="3">
        <v>50602000</v>
      </c>
      <c r="F31" s="1">
        <v>49485000</v>
      </c>
      <c r="G31" s="1">
        <v>49672000</v>
      </c>
      <c r="H31" s="1">
        <v>49099000</v>
      </c>
      <c r="I31" s="6">
        <f t="shared" si="0"/>
        <v>0.13243621076345935</v>
      </c>
      <c r="J31">
        <f t="shared" si="1"/>
        <v>0.59661668124993716</v>
      </c>
      <c r="K31" s="1">
        <v>30653000</v>
      </c>
      <c r="L31" s="1">
        <v>30055000</v>
      </c>
      <c r="M31" s="1">
        <v>27266000</v>
      </c>
      <c r="N31" s="1">
        <v>30668000</v>
      </c>
      <c r="O31" s="1">
        <v>6170000</v>
      </c>
      <c r="P31" s="1">
        <v>10854000</v>
      </c>
      <c r="Q31" s="1">
        <v>10541000</v>
      </c>
      <c r="R31" s="8">
        <f t="shared" si="3"/>
        <v>2.9693577459444075E-2</v>
      </c>
      <c r="S31" s="9">
        <v>12</v>
      </c>
      <c r="V31" s="16">
        <v>3.2399999999999998E-2</v>
      </c>
    </row>
    <row r="32" spans="1:22" x14ac:dyDescent="0.35">
      <c r="A32" t="s">
        <v>105</v>
      </c>
      <c r="B32" t="s">
        <v>95</v>
      </c>
      <c r="C32" t="s">
        <v>202</v>
      </c>
      <c r="D32" s="1">
        <v>-207357</v>
      </c>
      <c r="E32" s="3">
        <v>1422139</v>
      </c>
      <c r="F32" s="1">
        <v>1427030</v>
      </c>
      <c r="G32" s="1">
        <v>1491079</v>
      </c>
      <c r="H32" s="1">
        <v>1507702</v>
      </c>
      <c r="I32" s="6">
        <f t="shared" si="0"/>
        <v>-0.14183226600774632</v>
      </c>
      <c r="J32">
        <f t="shared" si="1"/>
        <v>0.99100659205362562</v>
      </c>
      <c r="K32" s="1">
        <v>1035092</v>
      </c>
      <c r="L32" s="1">
        <v>1586774</v>
      </c>
      <c r="M32" s="1">
        <v>1584613</v>
      </c>
      <c r="N32" s="1">
        <v>1588878</v>
      </c>
      <c r="O32" s="1">
        <v>151249</v>
      </c>
      <c r="P32" s="1">
        <v>631900</v>
      </c>
      <c r="Q32" s="1">
        <v>642444</v>
      </c>
      <c r="R32" s="8">
        <f t="shared" si="3"/>
        <v>-1.6412325432255574E-2</v>
      </c>
      <c r="S32" s="9">
        <v>22.2</v>
      </c>
      <c r="V32" s="16">
        <v>3.4700000000000002E-2</v>
      </c>
    </row>
    <row r="33" spans="1:23" x14ac:dyDescent="0.35">
      <c r="A33" t="s">
        <v>106</v>
      </c>
      <c r="B33" t="s">
        <v>96</v>
      </c>
      <c r="C33" t="s">
        <v>202</v>
      </c>
      <c r="D33" s="1">
        <v>571500</v>
      </c>
      <c r="E33" s="3">
        <v>2573100</v>
      </c>
      <c r="F33" s="1">
        <v>2266600</v>
      </c>
      <c r="G33" s="1">
        <v>2102600</v>
      </c>
      <c r="H33" s="1">
        <v>1979000</v>
      </c>
      <c r="I33" s="6">
        <f t="shared" si="0"/>
        <v>0.25624068241175613</v>
      </c>
      <c r="J33">
        <f t="shared" si="1"/>
        <v>1.1591472094874065</v>
      </c>
      <c r="K33" s="1">
        <v>2579300</v>
      </c>
      <c r="L33" s="1">
        <v>2583200</v>
      </c>
      <c r="M33" s="1">
        <v>2587400</v>
      </c>
      <c r="N33" s="1">
        <v>2591200</v>
      </c>
      <c r="O33" s="1">
        <v>570800</v>
      </c>
      <c r="P33" s="1">
        <v>1157100</v>
      </c>
      <c r="Q33" s="1">
        <v>1004300</v>
      </c>
      <c r="R33" s="8">
        <f t="shared" si="3"/>
        <v>0.152145773175346</v>
      </c>
      <c r="S33" s="9">
        <v>20.2</v>
      </c>
      <c r="V33" s="16">
        <v>0.13700000000000001</v>
      </c>
    </row>
    <row r="34" spans="1:23" x14ac:dyDescent="0.35">
      <c r="A34" t="s">
        <v>107</v>
      </c>
      <c r="B34" t="s">
        <v>97</v>
      </c>
      <c r="C34" t="s">
        <v>202</v>
      </c>
      <c r="D34" s="1">
        <v>402200</v>
      </c>
      <c r="E34" s="3">
        <v>1330700</v>
      </c>
      <c r="F34" s="3">
        <v>1211600</v>
      </c>
      <c r="G34" s="1">
        <v>1118000</v>
      </c>
      <c r="H34" s="1">
        <v>998400</v>
      </c>
      <c r="I34" s="6">
        <f t="shared" si="0"/>
        <v>0.34533238886384615</v>
      </c>
      <c r="J34">
        <f t="shared" si="1"/>
        <v>1.263335265202739</v>
      </c>
      <c r="K34" s="1">
        <v>1399700</v>
      </c>
      <c r="L34" s="1">
        <v>1695400</v>
      </c>
      <c r="M34" s="1">
        <v>1392100</v>
      </c>
      <c r="N34" s="1">
        <v>1398300</v>
      </c>
      <c r="O34" s="1">
        <v>392200</v>
      </c>
      <c r="P34" s="1">
        <v>649100</v>
      </c>
      <c r="Q34" s="1">
        <v>488500</v>
      </c>
      <c r="R34" s="8">
        <f t="shared" si="3"/>
        <v>0.32876151484135108</v>
      </c>
      <c r="S34" s="9">
        <v>19.100000000000001</v>
      </c>
      <c r="V34" s="16">
        <v>0.106</v>
      </c>
    </row>
    <row r="35" spans="1:23" x14ac:dyDescent="0.35">
      <c r="A35" t="s">
        <v>108</v>
      </c>
      <c r="B35" t="s">
        <v>98</v>
      </c>
      <c r="C35" t="s">
        <v>202</v>
      </c>
      <c r="D35" s="1">
        <v>478697</v>
      </c>
      <c r="E35" s="1">
        <v>-75643</v>
      </c>
      <c r="F35" s="1">
        <v>-623841</v>
      </c>
      <c r="G35" s="1">
        <v>-526436</v>
      </c>
      <c r="H35" s="1">
        <v>-431706</v>
      </c>
      <c r="I35" s="6">
        <f t="shared" ref="I35:I66" si="4">D35/(SUM(E35:H35)/4)</f>
        <v>-1.1551387345517024</v>
      </c>
      <c r="J35">
        <f t="shared" ref="J35:J64" si="5">SUM(K35:N35)/SUM(E35:H35)</f>
        <v>-0.5555390661102082</v>
      </c>
      <c r="K35" s="1">
        <v>228490</v>
      </c>
      <c r="L35" s="1">
        <v>228659</v>
      </c>
      <c r="M35" s="1">
        <v>230419</v>
      </c>
      <c r="N35" s="1">
        <v>233308</v>
      </c>
      <c r="O35" s="1">
        <v>-637327</v>
      </c>
      <c r="P35" s="1">
        <v>239240</v>
      </c>
      <c r="Q35" s="1">
        <v>415484</v>
      </c>
      <c r="R35" s="8">
        <f t="shared" si="3"/>
        <v>-0.42418961981688824</v>
      </c>
      <c r="S35" s="9">
        <v>35.200000000000003</v>
      </c>
      <c r="V35" s="16">
        <v>0.57340000000000002</v>
      </c>
    </row>
    <row r="36" spans="1:23" x14ac:dyDescent="0.35">
      <c r="A36" t="s">
        <v>109</v>
      </c>
      <c r="B36" t="s">
        <v>99</v>
      </c>
      <c r="C36" t="s">
        <v>202</v>
      </c>
      <c r="D36" s="1">
        <v>-413818</v>
      </c>
      <c r="E36" s="1">
        <v>-305475</v>
      </c>
      <c r="F36" s="1">
        <v>-250789</v>
      </c>
      <c r="G36" s="1">
        <v>-139647</v>
      </c>
      <c r="H36" s="1">
        <v>-60096</v>
      </c>
      <c r="I36" s="6">
        <f t="shared" si="4"/>
        <v>2.1894929544303161</v>
      </c>
      <c r="J36">
        <f t="shared" si="5"/>
        <v>-7.0316822463284074</v>
      </c>
      <c r="K36" s="1">
        <v>1334151</v>
      </c>
      <c r="L36" s="1">
        <v>1306383</v>
      </c>
      <c r="M36" s="1">
        <v>1336052</v>
      </c>
      <c r="N36" s="1">
        <v>1339415</v>
      </c>
      <c r="O36" s="1">
        <v>-271728</v>
      </c>
      <c r="P36" s="1">
        <v>232088</v>
      </c>
      <c r="Q36" s="1">
        <v>177235</v>
      </c>
      <c r="R36" s="8">
        <f t="shared" si="3"/>
        <v>0.30949304595593419</v>
      </c>
      <c r="S36" s="9">
        <v>22.1</v>
      </c>
      <c r="V36" s="16">
        <v>0.47060000000000002</v>
      </c>
    </row>
    <row r="37" spans="1:23" x14ac:dyDescent="0.35">
      <c r="A37" t="s">
        <v>110</v>
      </c>
      <c r="B37" t="s">
        <v>100</v>
      </c>
      <c r="C37" t="s">
        <v>202</v>
      </c>
      <c r="D37" s="1">
        <v>-467798</v>
      </c>
      <c r="E37" s="3">
        <v>1711125</v>
      </c>
      <c r="F37" s="1">
        <v>1829160</v>
      </c>
      <c r="G37" s="1">
        <v>1932080</v>
      </c>
      <c r="H37" s="1">
        <v>1939658</v>
      </c>
      <c r="I37" s="6">
        <f t="shared" si="4"/>
        <v>-0.25245361489029378</v>
      </c>
      <c r="J37">
        <f t="shared" si="5"/>
        <v>0.11954199278658471</v>
      </c>
      <c r="K37" s="1">
        <v>215452</v>
      </c>
      <c r="L37" s="1">
        <v>219358</v>
      </c>
      <c r="M37" s="1">
        <v>223693</v>
      </c>
      <c r="N37" s="1">
        <v>227545</v>
      </c>
      <c r="O37" s="1">
        <v>-350567</v>
      </c>
      <c r="P37" s="1">
        <v>0</v>
      </c>
      <c r="Q37" s="1">
        <v>0</v>
      </c>
      <c r="R37" s="8">
        <v>0</v>
      </c>
      <c r="S37" s="9">
        <v>25.4</v>
      </c>
      <c r="V37" s="15">
        <v>8.5934000000000008</v>
      </c>
    </row>
    <row r="38" spans="1:23" x14ac:dyDescent="0.35">
      <c r="A38" t="s">
        <v>111</v>
      </c>
      <c r="B38" t="s">
        <v>101</v>
      </c>
      <c r="C38" t="s">
        <v>202</v>
      </c>
      <c r="D38" s="1">
        <v>-1019844</v>
      </c>
      <c r="E38" s="3">
        <v>2396907</v>
      </c>
      <c r="F38" s="1">
        <v>2402249</v>
      </c>
      <c r="G38" s="1">
        <v>3210511</v>
      </c>
      <c r="H38" s="1">
        <v>3192362</v>
      </c>
      <c r="I38" s="6">
        <f t="shared" si="4"/>
        <v>-0.36416402778460938</v>
      </c>
      <c r="J38">
        <f t="shared" si="5"/>
        <v>0.94231964584273076</v>
      </c>
      <c r="K38" s="1">
        <v>2521457</v>
      </c>
      <c r="L38" s="1">
        <v>2521284</v>
      </c>
      <c r="M38" s="1">
        <v>2754758</v>
      </c>
      <c r="N38" s="1">
        <v>2758393</v>
      </c>
      <c r="O38" s="1">
        <v>169618</v>
      </c>
      <c r="P38" s="1">
        <v>811085</v>
      </c>
      <c r="Q38" s="1">
        <v>699264</v>
      </c>
      <c r="R38" s="8">
        <f t="shared" si="3"/>
        <v>0.15991242220391727</v>
      </c>
      <c r="S38" s="9">
        <v>20.9</v>
      </c>
      <c r="V38" s="16">
        <v>0.15629999999999999</v>
      </c>
    </row>
    <row r="39" spans="1:23" x14ac:dyDescent="0.35">
      <c r="A39" t="s">
        <v>112</v>
      </c>
      <c r="B39" t="s">
        <v>102</v>
      </c>
      <c r="C39" t="s">
        <v>202</v>
      </c>
      <c r="D39" s="1">
        <v>985656</v>
      </c>
      <c r="E39" s="3">
        <v>1458827</v>
      </c>
      <c r="F39" s="1">
        <v>1448013</v>
      </c>
      <c r="G39" s="1">
        <v>1595313</v>
      </c>
      <c r="H39" s="1">
        <v>1618054</v>
      </c>
      <c r="I39" s="6">
        <f t="shared" si="4"/>
        <v>0.64419781879926608</v>
      </c>
      <c r="J39">
        <f t="shared" si="5"/>
        <v>0.69962633616804137</v>
      </c>
      <c r="K39" s="1">
        <v>1237271</v>
      </c>
      <c r="L39" s="1">
        <v>1059359</v>
      </c>
      <c r="M39" s="1">
        <v>986948</v>
      </c>
      <c r="N39" s="1">
        <v>998280</v>
      </c>
      <c r="O39" s="1">
        <v>774337</v>
      </c>
      <c r="P39" s="1">
        <v>1109457</v>
      </c>
      <c r="Q39" s="1">
        <v>1003578</v>
      </c>
      <c r="R39" s="8">
        <f t="shared" si="3"/>
        <v>0.10550151557726455</v>
      </c>
      <c r="S39" s="9">
        <v>15.1</v>
      </c>
      <c r="V39" s="16">
        <v>5.6000000000000001E-2</v>
      </c>
    </row>
    <row r="40" spans="1:23" x14ac:dyDescent="0.35">
      <c r="A40" t="s">
        <v>113</v>
      </c>
      <c r="B40" t="s">
        <v>103</v>
      </c>
      <c r="C40" t="s">
        <v>202</v>
      </c>
      <c r="D40" s="1">
        <v>319200</v>
      </c>
      <c r="E40" s="3">
        <v>7128700</v>
      </c>
      <c r="F40" s="1">
        <v>6679400</v>
      </c>
      <c r="G40" s="1">
        <v>6569300</v>
      </c>
      <c r="H40" s="1">
        <v>7487859</v>
      </c>
      <c r="I40" s="6">
        <f t="shared" si="4"/>
        <v>4.5820496410961045E-2</v>
      </c>
      <c r="J40">
        <f t="shared" si="5"/>
        <v>0.19877134463383239</v>
      </c>
      <c r="K40" s="1">
        <v>1406500</v>
      </c>
      <c r="L40" s="1">
        <v>1369500</v>
      </c>
      <c r="M40" s="1">
        <v>1374700</v>
      </c>
      <c r="N40" s="1">
        <v>1388115</v>
      </c>
      <c r="O40" s="1">
        <v>347600</v>
      </c>
      <c r="P40" s="1">
        <v>651600</v>
      </c>
      <c r="Q40" s="1">
        <v>638476</v>
      </c>
      <c r="R40" s="8">
        <f t="shared" si="3"/>
        <v>2.0555197063006285E-2</v>
      </c>
      <c r="S40" s="9">
        <v>19.3</v>
      </c>
      <c r="V40" s="16">
        <v>0.115</v>
      </c>
    </row>
    <row r="41" spans="1:23" x14ac:dyDescent="0.35">
      <c r="A41" t="s">
        <v>114</v>
      </c>
      <c r="B41" t="s">
        <v>104</v>
      </c>
      <c r="C41" t="s">
        <v>202</v>
      </c>
      <c r="D41" s="1">
        <v>-47872</v>
      </c>
      <c r="E41" s="3">
        <v>316393</v>
      </c>
      <c r="F41" s="1">
        <v>330038</v>
      </c>
      <c r="G41" s="1">
        <v>338882</v>
      </c>
      <c r="H41" s="1">
        <v>336752</v>
      </c>
      <c r="I41" s="6">
        <f t="shared" si="4"/>
        <v>-0.14484007972376547</v>
      </c>
      <c r="J41">
        <f t="shared" si="5"/>
        <v>0.11179707503035025</v>
      </c>
      <c r="K41" s="1">
        <v>35534</v>
      </c>
      <c r="L41" s="1">
        <v>36407</v>
      </c>
      <c r="M41" s="1">
        <v>37371</v>
      </c>
      <c r="N41" s="1">
        <v>38491</v>
      </c>
      <c r="O41" s="1">
        <v>-32888</v>
      </c>
      <c r="P41" s="1">
        <v>24454</v>
      </c>
      <c r="Q41" s="1">
        <v>34127</v>
      </c>
      <c r="R41" s="8">
        <f t="shared" si="3"/>
        <v>-0.28344126351569138</v>
      </c>
      <c r="S41" s="9">
        <v>25.4</v>
      </c>
      <c r="V41" s="16">
        <v>0.23</v>
      </c>
    </row>
    <row r="42" spans="1:23" x14ac:dyDescent="0.35">
      <c r="A42" t="s">
        <v>41</v>
      </c>
      <c r="B42" t="s">
        <v>115</v>
      </c>
      <c r="C42" t="s">
        <v>203</v>
      </c>
      <c r="D42" s="1">
        <v>31015000</v>
      </c>
      <c r="E42" s="3">
        <v>269962000</v>
      </c>
      <c r="F42" s="1">
        <v>269806000</v>
      </c>
      <c r="G42" s="1">
        <v>270606000</v>
      </c>
      <c r="H42" s="1">
        <v>276400000</v>
      </c>
      <c r="I42" s="6">
        <f t="shared" si="4"/>
        <v>0.11415436880160916</v>
      </c>
      <c r="J42">
        <f t="shared" si="5"/>
        <v>0.14796084558519065</v>
      </c>
      <c r="K42" s="1">
        <v>38989000</v>
      </c>
      <c r="L42" s="1">
        <v>37551000</v>
      </c>
      <c r="M42" s="1">
        <v>41710000</v>
      </c>
      <c r="N42" s="1">
        <v>42550000</v>
      </c>
      <c r="O42" s="1">
        <v>29123000</v>
      </c>
      <c r="P42" s="1">
        <v>79477000</v>
      </c>
      <c r="Q42" s="1">
        <v>89986000</v>
      </c>
      <c r="R42" s="8">
        <f t="shared" si="3"/>
        <v>-0.11678483319627497</v>
      </c>
      <c r="S42" s="9">
        <v>45.1</v>
      </c>
      <c r="V42" s="16">
        <v>2.8999999999999998E-3</v>
      </c>
      <c r="W42" s="19">
        <v>7.34</v>
      </c>
    </row>
    <row r="43" spans="1:23" x14ac:dyDescent="0.35">
      <c r="A43" t="s">
        <v>42</v>
      </c>
      <c r="B43" t="s">
        <v>116</v>
      </c>
      <c r="C43" t="s">
        <v>203</v>
      </c>
      <c r="D43" s="1">
        <v>15660000</v>
      </c>
      <c r="E43" s="3">
        <v>150080000</v>
      </c>
      <c r="F43" s="1">
        <v>153157000</v>
      </c>
      <c r="G43" s="1">
        <v>157030000</v>
      </c>
      <c r="H43" s="1">
        <v>160263000</v>
      </c>
      <c r="I43" s="6">
        <f t="shared" si="4"/>
        <v>0.10094596554558201</v>
      </c>
      <c r="J43">
        <f t="shared" si="5"/>
        <v>0.17651040239795013</v>
      </c>
      <c r="K43" s="1">
        <v>29467000</v>
      </c>
      <c r="L43" s="1">
        <v>29681000</v>
      </c>
      <c r="M43" s="1">
        <v>24541000</v>
      </c>
      <c r="N43" s="1">
        <v>25841000</v>
      </c>
      <c r="O43" s="1">
        <v>16102000</v>
      </c>
      <c r="P43" s="1">
        <v>44375000</v>
      </c>
      <c r="Q43" s="1">
        <v>49574000</v>
      </c>
      <c r="R43" s="8">
        <f t="shared" si="3"/>
        <v>-0.10487352241094122</v>
      </c>
      <c r="S43" s="9">
        <v>36.1</v>
      </c>
      <c r="V43" s="16">
        <v>1.6999999999999999E-3</v>
      </c>
      <c r="W43" s="16">
        <v>8.1100000000000005E-2</v>
      </c>
    </row>
    <row r="44" spans="1:23" x14ac:dyDescent="0.35">
      <c r="A44" t="s">
        <v>43</v>
      </c>
      <c r="B44" t="s">
        <v>117</v>
      </c>
      <c r="C44" t="s">
        <v>203</v>
      </c>
      <c r="D44" s="1">
        <v>5918000</v>
      </c>
      <c r="E44" s="3">
        <v>60932000</v>
      </c>
      <c r="F44" s="1">
        <v>60366000</v>
      </c>
      <c r="G44" s="1">
        <v>60861000</v>
      </c>
      <c r="H44" s="1">
        <v>59538000</v>
      </c>
      <c r="I44" s="6">
        <f t="shared" si="4"/>
        <v>9.7940810187962621E-2</v>
      </c>
      <c r="J44">
        <f t="shared" si="5"/>
        <v>1.4396827432694654</v>
      </c>
      <c r="K44" s="1">
        <v>93189000</v>
      </c>
      <c r="L44" s="1">
        <v>89678000</v>
      </c>
      <c r="M44" s="1">
        <v>82333000</v>
      </c>
      <c r="N44" s="1">
        <v>82767000</v>
      </c>
      <c r="O44" s="1">
        <v>3735000</v>
      </c>
      <c r="P44" s="1">
        <v>6700000</v>
      </c>
      <c r="Q44" s="1">
        <v>6069000</v>
      </c>
      <c r="R44" s="8">
        <f t="shared" si="3"/>
        <v>0.10397100016477179</v>
      </c>
      <c r="S44" s="9">
        <v>26.7</v>
      </c>
      <c r="W44" s="16">
        <v>0.57520000000000004</v>
      </c>
    </row>
    <row r="45" spans="1:23" x14ac:dyDescent="0.35">
      <c r="A45" t="s">
        <v>44</v>
      </c>
      <c r="B45" t="s">
        <v>118</v>
      </c>
      <c r="C45" t="s">
        <v>203</v>
      </c>
      <c r="D45" s="1">
        <v>4092000</v>
      </c>
      <c r="E45" s="3">
        <v>21551000</v>
      </c>
      <c r="F45" s="3">
        <v>20748000</v>
      </c>
      <c r="G45" s="1">
        <v>22350000</v>
      </c>
      <c r="H45" s="1">
        <v>22728000</v>
      </c>
      <c r="I45" s="6">
        <f t="shared" si="4"/>
        <v>0.18732618423612621</v>
      </c>
      <c r="J45">
        <f t="shared" si="5"/>
        <v>0.60309921375190267</v>
      </c>
      <c r="K45" s="1">
        <v>13698000</v>
      </c>
      <c r="L45" s="1">
        <v>14002000</v>
      </c>
      <c r="M45" s="1">
        <v>12074000</v>
      </c>
      <c r="N45" s="1">
        <v>12923000</v>
      </c>
      <c r="O45" s="1">
        <v>4605000</v>
      </c>
      <c r="P45" s="1">
        <v>8546000</v>
      </c>
      <c r="Q45" s="1">
        <v>9139000</v>
      </c>
      <c r="R45" s="8">
        <f t="shared" si="3"/>
        <v>-6.4886749097275417E-2</v>
      </c>
      <c r="S45" s="9">
        <v>19.399999999999999</v>
      </c>
      <c r="V45" s="14"/>
      <c r="W45" s="16">
        <v>5.3199999999999997E-2</v>
      </c>
    </row>
    <row r="46" spans="1:23" x14ac:dyDescent="0.35">
      <c r="A46" t="s">
        <v>212</v>
      </c>
      <c r="B46" t="s">
        <v>122</v>
      </c>
      <c r="C46" t="s">
        <v>203</v>
      </c>
      <c r="D46" s="1">
        <v>9516000</v>
      </c>
      <c r="E46" s="3">
        <v>65238000</v>
      </c>
      <c r="F46" s="1">
        <v>64796000</v>
      </c>
      <c r="G46" s="1">
        <v>49881000</v>
      </c>
      <c r="H46" s="1">
        <v>49745000</v>
      </c>
      <c r="I46" s="6">
        <f t="shared" si="4"/>
        <v>0.16574066010624403</v>
      </c>
      <c r="J46">
        <f t="shared" si="5"/>
        <v>0.39162675259078639</v>
      </c>
      <c r="K46" s="1">
        <v>23529000</v>
      </c>
      <c r="L46" s="1">
        <v>23784000</v>
      </c>
      <c r="M46" s="1">
        <v>24324000</v>
      </c>
      <c r="N46" s="1">
        <v>18304000</v>
      </c>
      <c r="O46" s="1">
        <v>6923000</v>
      </c>
      <c r="P46" s="1">
        <v>14004000</v>
      </c>
      <c r="Q46" s="1">
        <v>13620000</v>
      </c>
      <c r="R46" s="8">
        <f t="shared" si="3"/>
        <v>2.8193832599118944E-2</v>
      </c>
      <c r="S46" s="9">
        <v>36.799999999999997</v>
      </c>
      <c r="V46" s="11"/>
      <c r="W46" s="16">
        <v>0.22140000000000001</v>
      </c>
    </row>
    <row r="47" spans="1:23" x14ac:dyDescent="0.35">
      <c r="A47" t="s">
        <v>213</v>
      </c>
      <c r="B47" t="s">
        <v>119</v>
      </c>
      <c r="C47" t="s">
        <v>203</v>
      </c>
      <c r="D47" s="1">
        <v>6224000</v>
      </c>
      <c r="E47" s="3">
        <v>68358000</v>
      </c>
      <c r="F47" s="1">
        <v>71280000</v>
      </c>
      <c r="G47" s="1">
        <v>68893000</v>
      </c>
      <c r="H47" s="1">
        <v>68778000</v>
      </c>
      <c r="I47" s="6">
        <f t="shared" si="4"/>
        <v>8.9777107847202942E-2</v>
      </c>
      <c r="J47">
        <f t="shared" si="5"/>
        <v>1.4465415835764437</v>
      </c>
      <c r="K47" s="1">
        <v>101053000</v>
      </c>
      <c r="L47" s="1">
        <v>103113000</v>
      </c>
      <c r="M47" s="1">
        <v>101672000</v>
      </c>
      <c r="N47" s="1">
        <v>95301000</v>
      </c>
      <c r="O47" s="1">
        <v>4875000</v>
      </c>
      <c r="P47" s="1">
        <v>14876000</v>
      </c>
      <c r="Q47" s="1">
        <v>11336000</v>
      </c>
      <c r="R47" s="8">
        <f t="shared" si="3"/>
        <v>0.31227946365561043</v>
      </c>
      <c r="S47" s="9">
        <v>23.1</v>
      </c>
      <c r="W47" s="16">
        <v>0.1255</v>
      </c>
    </row>
    <row r="48" spans="1:23" x14ac:dyDescent="0.35">
      <c r="A48" t="s">
        <v>45</v>
      </c>
      <c r="B48" t="s">
        <v>120</v>
      </c>
      <c r="C48" t="s">
        <v>203</v>
      </c>
      <c r="D48" s="1">
        <v>4753000</v>
      </c>
      <c r="E48" s="3">
        <v>52030000</v>
      </c>
      <c r="F48" s="1">
        <v>51794000</v>
      </c>
      <c r="G48" s="1">
        <v>51255000</v>
      </c>
      <c r="H48" s="1">
        <v>50249000</v>
      </c>
      <c r="I48" s="6">
        <f t="shared" si="4"/>
        <v>9.2593314112054861E-2</v>
      </c>
      <c r="J48">
        <f t="shared" si="5"/>
        <v>1.6860243123198004</v>
      </c>
      <c r="K48" s="1">
        <v>88453000</v>
      </c>
      <c r="L48" s="1">
        <v>87481000</v>
      </c>
      <c r="M48" s="1">
        <v>85230000</v>
      </c>
      <c r="N48" s="1">
        <v>85024000</v>
      </c>
      <c r="O48" s="1">
        <v>-563000</v>
      </c>
      <c r="P48" s="1">
        <v>7508000</v>
      </c>
      <c r="Q48" s="1">
        <v>7172000</v>
      </c>
      <c r="R48" s="8">
        <f t="shared" si="3"/>
        <v>4.6848856664807585E-2</v>
      </c>
      <c r="S48" s="9">
        <v>26.3</v>
      </c>
      <c r="W48" s="16">
        <v>0.40460000000000002</v>
      </c>
    </row>
    <row r="49" spans="1:24" x14ac:dyDescent="0.35">
      <c r="A49" t="s">
        <v>46</v>
      </c>
      <c r="B49" t="s">
        <v>121</v>
      </c>
      <c r="C49" t="s">
        <v>203</v>
      </c>
      <c r="D49" s="1">
        <v>6077000</v>
      </c>
      <c r="E49" s="3">
        <v>29516000</v>
      </c>
      <c r="F49" s="3">
        <v>29351000</v>
      </c>
      <c r="G49" s="1">
        <v>29574000</v>
      </c>
      <c r="H49" s="1">
        <v>29159000</v>
      </c>
      <c r="I49" s="6">
        <f t="shared" si="4"/>
        <v>0.20670068027210883</v>
      </c>
      <c r="J49">
        <f t="shared" si="5"/>
        <v>0.16019557823129252</v>
      </c>
      <c r="K49" s="1">
        <v>4596000</v>
      </c>
      <c r="L49" s="1">
        <v>5062000</v>
      </c>
      <c r="M49" s="1">
        <v>5067000</v>
      </c>
      <c r="N49" s="1">
        <v>4114000</v>
      </c>
      <c r="O49" s="1">
        <v>4529000</v>
      </c>
      <c r="P49" s="1">
        <v>5355000</v>
      </c>
      <c r="Q49" s="1">
        <v>6029000</v>
      </c>
      <c r="R49" s="8">
        <f t="shared" si="3"/>
        <v>-0.11179300049759495</v>
      </c>
      <c r="S49" s="9">
        <v>37.9</v>
      </c>
      <c r="W49" s="16">
        <v>0.27260000000000001</v>
      </c>
    </row>
    <row r="50" spans="1:24" x14ac:dyDescent="0.35">
      <c r="A50" t="s">
        <v>47</v>
      </c>
      <c r="B50" t="s">
        <v>123</v>
      </c>
      <c r="C50" t="s">
        <v>203</v>
      </c>
      <c r="D50" s="1">
        <v>1862000</v>
      </c>
      <c r="E50" s="3">
        <v>10547000</v>
      </c>
      <c r="F50" s="1">
        <v>10409000</v>
      </c>
      <c r="G50" s="1">
        <v>10548000</v>
      </c>
      <c r="H50" s="1">
        <v>10352000</v>
      </c>
      <c r="I50" s="6">
        <f t="shared" si="4"/>
        <v>0.17794342507645261</v>
      </c>
      <c r="J50">
        <f t="shared" si="5"/>
        <v>0.82262996941896027</v>
      </c>
      <c r="K50" s="1">
        <v>8561000</v>
      </c>
      <c r="L50" s="1">
        <v>8574000</v>
      </c>
      <c r="M50" s="1">
        <v>8602000</v>
      </c>
      <c r="N50" s="1">
        <v>8695000</v>
      </c>
      <c r="O50" s="1">
        <v>2149000</v>
      </c>
      <c r="P50" s="1">
        <v>5510000</v>
      </c>
      <c r="Q50" s="1">
        <v>5833000</v>
      </c>
      <c r="R50" s="8">
        <f t="shared" si="3"/>
        <v>-5.5374592833876218E-2</v>
      </c>
      <c r="S50" s="9">
        <v>27.9</v>
      </c>
      <c r="V50" s="14"/>
      <c r="W50" s="16">
        <v>6.2799999999999995E-2</v>
      </c>
    </row>
    <row r="51" spans="1:24" x14ac:dyDescent="0.35">
      <c r="A51" t="s">
        <v>48</v>
      </c>
      <c r="B51" t="s">
        <v>124</v>
      </c>
      <c r="C51" t="s">
        <v>203</v>
      </c>
      <c r="D51" s="1">
        <v>3048000</v>
      </c>
      <c r="E51" s="3">
        <v>17868000</v>
      </c>
      <c r="F51" s="1">
        <v>17206000</v>
      </c>
      <c r="G51" s="1">
        <v>17055000</v>
      </c>
      <c r="H51" s="1">
        <v>16343000</v>
      </c>
      <c r="I51" s="6">
        <f t="shared" si="4"/>
        <v>0.17805818436733264</v>
      </c>
      <c r="J51">
        <f t="shared" si="5"/>
        <v>0.35221696459866808</v>
      </c>
      <c r="K51" s="1">
        <v>6034000</v>
      </c>
      <c r="L51" s="1">
        <v>6024000</v>
      </c>
      <c r="M51" s="1">
        <v>6023000</v>
      </c>
      <c r="N51" s="1">
        <v>6036000</v>
      </c>
      <c r="O51" s="1">
        <v>2165000</v>
      </c>
      <c r="P51" s="1">
        <v>6910000</v>
      </c>
      <c r="Q51" s="1">
        <v>7139000</v>
      </c>
      <c r="R51" s="8">
        <f t="shared" si="3"/>
        <v>-3.2077321753747022E-2</v>
      </c>
      <c r="S51" s="9">
        <v>25.6</v>
      </c>
      <c r="V51" s="14"/>
      <c r="W51" s="16">
        <v>4.5900000000000003E-2</v>
      </c>
    </row>
    <row r="52" spans="1:24" x14ac:dyDescent="0.35">
      <c r="A52" t="s">
        <v>214</v>
      </c>
      <c r="B52" t="s">
        <v>215</v>
      </c>
      <c r="C52" t="s">
        <v>203</v>
      </c>
      <c r="D52" s="1">
        <v>206000</v>
      </c>
      <c r="E52" s="3">
        <v>17937000</v>
      </c>
      <c r="F52" s="1">
        <v>17191000</v>
      </c>
      <c r="G52" s="1">
        <v>17565000</v>
      </c>
      <c r="H52" s="1">
        <v>10188000</v>
      </c>
      <c r="I52" s="6">
        <f t="shared" si="4"/>
        <v>1.3104117300933509E-2</v>
      </c>
      <c r="J52">
        <f t="shared" si="5"/>
        <v>0.29104180913153416</v>
      </c>
      <c r="K52" s="1">
        <v>5189000</v>
      </c>
      <c r="L52" s="1">
        <v>5314000</v>
      </c>
      <c r="M52" s="1">
        <v>5751000</v>
      </c>
      <c r="N52" s="1">
        <v>2047000</v>
      </c>
      <c r="O52" s="1">
        <v>1168000</v>
      </c>
      <c r="P52" s="1">
        <v>3686000</v>
      </c>
      <c r="Q52" s="1">
        <v>503000</v>
      </c>
      <c r="R52" s="8">
        <f t="shared" si="3"/>
        <v>6.3280318091451289</v>
      </c>
      <c r="S52" s="9">
        <v>40</v>
      </c>
      <c r="W52" s="16">
        <v>0.36890000000000001</v>
      </c>
    </row>
    <row r="53" spans="1:24" x14ac:dyDescent="0.35">
      <c r="A53" t="s">
        <v>125</v>
      </c>
      <c r="B53" t="s">
        <v>134</v>
      </c>
      <c r="C53" t="s">
        <v>203</v>
      </c>
      <c r="D53" s="1">
        <v>1143858</v>
      </c>
      <c r="E53" s="3">
        <v>25097850</v>
      </c>
      <c r="F53" s="1">
        <v>24403269</v>
      </c>
      <c r="G53" s="1">
        <v>24278136</v>
      </c>
      <c r="H53" s="1">
        <v>20488318</v>
      </c>
      <c r="I53" s="6">
        <f t="shared" si="4"/>
        <v>4.8536647909668787E-2</v>
      </c>
      <c r="J53">
        <f t="shared" si="5"/>
        <v>0.42291767711045242</v>
      </c>
      <c r="K53" s="1">
        <v>8315037</v>
      </c>
      <c r="L53" s="1">
        <v>8392783</v>
      </c>
      <c r="M53" s="1">
        <v>9366055</v>
      </c>
      <c r="N53" s="1">
        <v>13793548</v>
      </c>
      <c r="O53" s="1">
        <v>2121766</v>
      </c>
      <c r="P53" s="1">
        <v>1837755</v>
      </c>
      <c r="Q53" s="1">
        <v>891179</v>
      </c>
      <c r="R53" s="8">
        <f t="shared" si="3"/>
        <v>1.0621614737331109</v>
      </c>
      <c r="S53" s="9">
        <v>31.8</v>
      </c>
      <c r="W53" s="16">
        <v>0.43159999999999998</v>
      </c>
    </row>
    <row r="54" spans="1:24" x14ac:dyDescent="0.35">
      <c r="A54" t="s">
        <v>126</v>
      </c>
      <c r="B54" t="s">
        <v>135</v>
      </c>
      <c r="C54" t="s">
        <v>203</v>
      </c>
      <c r="D54" s="1">
        <v>2789000</v>
      </c>
      <c r="E54" s="3">
        <v>14773000</v>
      </c>
      <c r="F54" s="1">
        <v>14704000</v>
      </c>
      <c r="G54" s="1">
        <v>14478000</v>
      </c>
      <c r="H54" s="1">
        <v>12729000</v>
      </c>
      <c r="I54" s="6">
        <f t="shared" si="4"/>
        <v>0.19681038741090962</v>
      </c>
      <c r="J54">
        <f t="shared" si="5"/>
        <v>0.64150377531578573</v>
      </c>
      <c r="K54" s="1">
        <v>8991000</v>
      </c>
      <c r="L54" s="1">
        <v>8957000</v>
      </c>
      <c r="M54" s="1">
        <v>9203000</v>
      </c>
      <c r="N54" s="1">
        <v>9212000</v>
      </c>
      <c r="O54" s="1">
        <v>-621000</v>
      </c>
      <c r="P54" s="1">
        <v>4284000</v>
      </c>
      <c r="Q54" s="1">
        <v>3917000</v>
      </c>
      <c r="R54" s="8">
        <f t="shared" si="3"/>
        <v>9.3694153689047738E-2</v>
      </c>
      <c r="S54" s="9">
        <v>32.5</v>
      </c>
      <c r="W54" s="16">
        <v>0.46760000000000002</v>
      </c>
    </row>
    <row r="55" spans="1:24" hidden="1" x14ac:dyDescent="0.35">
      <c r="A55" t="s">
        <v>127</v>
      </c>
      <c r="B55" t="s">
        <v>136</v>
      </c>
      <c r="C55" t="s">
        <v>203</v>
      </c>
      <c r="I55" s="6" t="e">
        <f t="shared" si="4"/>
        <v>#DIV/0!</v>
      </c>
      <c r="J55" t="e">
        <f t="shared" si="5"/>
        <v>#DIV/0!</v>
      </c>
      <c r="O55" s="1" t="e">
        <f>#REF!-#REF!</f>
        <v>#REF!</v>
      </c>
      <c r="R55" s="8" t="e">
        <f t="shared" si="3"/>
        <v>#DIV/0!</v>
      </c>
    </row>
    <row r="56" spans="1:24" x14ac:dyDescent="0.35">
      <c r="A56" t="s">
        <v>128</v>
      </c>
      <c r="B56" t="s">
        <v>137</v>
      </c>
      <c r="C56" t="s">
        <v>203</v>
      </c>
      <c r="D56" s="1">
        <v>595000</v>
      </c>
      <c r="E56" s="3">
        <v>10377000</v>
      </c>
      <c r="F56" s="1">
        <v>10080000</v>
      </c>
      <c r="G56" s="1">
        <v>10331000</v>
      </c>
      <c r="H56" s="1">
        <v>10655000</v>
      </c>
      <c r="I56" s="6">
        <f t="shared" si="4"/>
        <v>5.742827498009314E-2</v>
      </c>
      <c r="J56">
        <f t="shared" si="5"/>
        <v>0.63750211133363899</v>
      </c>
      <c r="K56" s="1">
        <v>6596000</v>
      </c>
      <c r="L56" s="1">
        <v>6757000</v>
      </c>
      <c r="M56" s="1">
        <v>6292000</v>
      </c>
      <c r="N56" s="1">
        <v>6775000</v>
      </c>
      <c r="O56" s="1">
        <v>1700000</v>
      </c>
      <c r="P56" s="1">
        <v>2318000</v>
      </c>
      <c r="Q56" s="1">
        <v>2288000</v>
      </c>
      <c r="R56" s="8">
        <f t="shared" si="3"/>
        <v>1.3111888111888112E-2</v>
      </c>
      <c r="S56" s="9">
        <v>37.299999999999997</v>
      </c>
      <c r="W56" s="16">
        <v>0.25159999999999999</v>
      </c>
    </row>
    <row r="57" spans="1:24" x14ac:dyDescent="0.35">
      <c r="A57" t="s">
        <v>129</v>
      </c>
      <c r="B57" t="s">
        <v>138</v>
      </c>
      <c r="C57" t="s">
        <v>203</v>
      </c>
      <c r="D57" s="1">
        <v>1019000</v>
      </c>
      <c r="E57" s="3">
        <v>6463000</v>
      </c>
      <c r="F57" s="1">
        <v>6362000</v>
      </c>
      <c r="G57" s="1">
        <v>6160000</v>
      </c>
      <c r="H57" s="1">
        <v>6495000</v>
      </c>
      <c r="I57" s="6">
        <f t="shared" si="4"/>
        <v>0.15996860282574568</v>
      </c>
      <c r="J57">
        <f t="shared" si="5"/>
        <v>0.64038461538461533</v>
      </c>
      <c r="K57" s="1">
        <v>4664000</v>
      </c>
      <c r="L57" s="1">
        <v>5491000</v>
      </c>
      <c r="M57" s="1">
        <v>6162000</v>
      </c>
      <c r="N57" t="s">
        <v>226</v>
      </c>
      <c r="O57" s="1">
        <v>1570000</v>
      </c>
      <c r="P57" s="1">
        <v>2178000</v>
      </c>
      <c r="Q57" s="1">
        <v>2543000</v>
      </c>
      <c r="R57" s="8">
        <f t="shared" si="3"/>
        <v>-0.14353126228863547</v>
      </c>
      <c r="S57" s="9">
        <v>40.1</v>
      </c>
      <c r="W57" s="16">
        <v>0.29899999999999999</v>
      </c>
    </row>
    <row r="58" spans="1:24" hidden="1" x14ac:dyDescent="0.35">
      <c r="A58" t="s">
        <v>130</v>
      </c>
      <c r="B58" t="s">
        <v>139</v>
      </c>
      <c r="C58" t="s">
        <v>203</v>
      </c>
      <c r="I58" s="6" t="e">
        <f t="shared" si="4"/>
        <v>#DIV/0!</v>
      </c>
      <c r="J58" t="e">
        <f t="shared" si="5"/>
        <v>#DIV/0!</v>
      </c>
      <c r="O58" s="1" t="e">
        <f>#REF!-#REF!</f>
        <v>#REF!</v>
      </c>
      <c r="R58" s="8" t="e">
        <f t="shared" si="3"/>
        <v>#DIV/0!</v>
      </c>
    </row>
    <row r="59" spans="1:24" hidden="1" x14ac:dyDescent="0.35">
      <c r="A59" t="s">
        <v>131</v>
      </c>
      <c r="B59" t="s">
        <v>140</v>
      </c>
      <c r="C59" t="s">
        <v>203</v>
      </c>
      <c r="I59" s="6" t="e">
        <f t="shared" si="4"/>
        <v>#DIV/0!</v>
      </c>
      <c r="J59" t="e">
        <f t="shared" si="5"/>
        <v>#DIV/0!</v>
      </c>
      <c r="O59" s="1" t="e">
        <f>#REF!-#REF!</f>
        <v>#REF!</v>
      </c>
      <c r="R59" s="8" t="e">
        <f t="shared" si="3"/>
        <v>#DIV/0!</v>
      </c>
    </row>
    <row r="60" spans="1:24" hidden="1" x14ac:dyDescent="0.35">
      <c r="A60" t="s">
        <v>132</v>
      </c>
      <c r="B60" t="s">
        <v>141</v>
      </c>
      <c r="C60" t="s">
        <v>203</v>
      </c>
      <c r="I60" s="6" t="e">
        <f t="shared" si="4"/>
        <v>#DIV/0!</v>
      </c>
      <c r="J60" t="e">
        <f t="shared" si="5"/>
        <v>#DIV/0!</v>
      </c>
      <c r="O60" s="1" t="e">
        <f>#REF!-#REF!</f>
        <v>#REF!</v>
      </c>
      <c r="R60" s="8" t="e">
        <f t="shared" si="3"/>
        <v>#DIV/0!</v>
      </c>
    </row>
    <row r="61" spans="1:24" x14ac:dyDescent="0.35">
      <c r="A61" t="s">
        <v>133</v>
      </c>
      <c r="B61" t="s">
        <v>142</v>
      </c>
      <c r="C61" t="s">
        <v>203</v>
      </c>
      <c r="D61" s="1">
        <v>479058</v>
      </c>
      <c r="E61" s="3">
        <v>7484507</v>
      </c>
      <c r="F61" s="1">
        <v>7408783</v>
      </c>
      <c r="G61" s="1">
        <v>7216533</v>
      </c>
      <c r="H61" s="1">
        <v>7181332</v>
      </c>
      <c r="I61" s="6">
        <f t="shared" si="4"/>
        <v>6.5420158406180984E-2</v>
      </c>
      <c r="J61">
        <f t="shared" si="5"/>
        <v>0.5328845858075586</v>
      </c>
      <c r="K61" s="1">
        <v>3491679</v>
      </c>
      <c r="L61" s="1">
        <v>3807089</v>
      </c>
      <c r="M61" s="1">
        <v>4033461</v>
      </c>
      <c r="N61" s="1">
        <v>4276576</v>
      </c>
      <c r="O61" s="1">
        <v>1286738</v>
      </c>
      <c r="P61" s="1">
        <v>1204043</v>
      </c>
      <c r="Q61" s="1">
        <v>928082</v>
      </c>
      <c r="R61" s="8">
        <f t="shared" si="3"/>
        <v>0.29734549317840447</v>
      </c>
      <c r="S61">
        <v>35.200000000000003</v>
      </c>
      <c r="W61" s="16">
        <v>2.47E-2</v>
      </c>
    </row>
    <row r="62" spans="1:24" x14ac:dyDescent="0.35">
      <c r="A62" t="s">
        <v>49</v>
      </c>
      <c r="B62" t="s">
        <v>143</v>
      </c>
      <c r="C62" t="s">
        <v>204</v>
      </c>
      <c r="D62" s="1">
        <v>55155000</v>
      </c>
      <c r="E62" s="3">
        <v>356924000</v>
      </c>
      <c r="F62" s="1">
        <v>351420000</v>
      </c>
      <c r="G62" s="1">
        <v>344758000</v>
      </c>
      <c r="H62" s="1">
        <v>345836000</v>
      </c>
      <c r="I62" s="6">
        <f t="shared" si="4"/>
        <v>0.15770534505460571</v>
      </c>
      <c r="J62">
        <f t="shared" si="5"/>
        <v>1.3384474508520035</v>
      </c>
      <c r="K62" s="1">
        <v>485095000</v>
      </c>
      <c r="L62" s="1">
        <v>472204000</v>
      </c>
      <c r="M62" s="1">
        <v>454311000</v>
      </c>
      <c r="N62" s="1">
        <v>460795000</v>
      </c>
      <c r="O62" s="1">
        <v>-148615000</v>
      </c>
      <c r="P62" s="1">
        <v>44882000</v>
      </c>
      <c r="Q62" s="1">
        <v>42068000</v>
      </c>
      <c r="R62" s="8">
        <f t="shared" si="3"/>
        <v>6.6891699153751066E-2</v>
      </c>
      <c r="S62">
        <v>23.6</v>
      </c>
      <c r="V62">
        <v>10.71</v>
      </c>
      <c r="X62" s="16">
        <v>6.5299999999999997E-2</v>
      </c>
    </row>
    <row r="63" spans="1:24" x14ac:dyDescent="0.35">
      <c r="A63" t="s">
        <v>50</v>
      </c>
      <c r="B63" t="s">
        <v>144</v>
      </c>
      <c r="C63" t="s">
        <v>204</v>
      </c>
      <c r="D63" s="1">
        <v>26594000</v>
      </c>
      <c r="E63" s="3">
        <v>299599000</v>
      </c>
      <c r="F63" s="1">
        <v>295581000</v>
      </c>
      <c r="G63" s="1">
        <v>295559000</v>
      </c>
      <c r="H63" s="1">
        <v>296512000</v>
      </c>
      <c r="I63" s="6">
        <f t="shared" si="4"/>
        <v>8.9598576880541694E-2</v>
      </c>
      <c r="J63">
        <f t="shared" si="5"/>
        <v>1.1530518820367386</v>
      </c>
      <c r="K63" s="1">
        <v>361309000</v>
      </c>
      <c r="L63" s="1">
        <v>345616000</v>
      </c>
      <c r="M63" s="1">
        <v>326670000</v>
      </c>
      <c r="N63" s="1">
        <v>335367000</v>
      </c>
      <c r="O63" s="1">
        <v>-22678000</v>
      </c>
      <c r="P63" s="1">
        <v>26463000</v>
      </c>
      <c r="Q63" s="1">
        <v>25377000</v>
      </c>
      <c r="R63" s="8">
        <f t="shared" si="3"/>
        <v>4.279465657879182E-2</v>
      </c>
      <c r="S63">
        <v>23.8</v>
      </c>
      <c r="X63" s="16">
        <v>7.0999999999999994E-2</v>
      </c>
    </row>
    <row r="64" spans="1:24" x14ac:dyDescent="0.35">
      <c r="A64" t="s">
        <v>51</v>
      </c>
      <c r="B64" t="s">
        <v>145</v>
      </c>
      <c r="C64" t="s">
        <v>204</v>
      </c>
      <c r="D64" s="1">
        <v>20581000</v>
      </c>
      <c r="E64" s="3">
        <v>182954000</v>
      </c>
      <c r="F64" s="1">
        <v>182906000</v>
      </c>
      <c r="G64" s="1">
        <v>181066000</v>
      </c>
      <c r="H64" s="1">
        <v>185011000</v>
      </c>
      <c r="I64" s="6">
        <f t="shared" si="4"/>
        <v>0.11247416102752013</v>
      </c>
      <c r="J64">
        <f t="shared" si="5"/>
        <v>1.0681875625907695</v>
      </c>
      <c r="K64" s="1">
        <v>210221000</v>
      </c>
      <c r="L64" s="1">
        <v>188611000</v>
      </c>
      <c r="M64" s="1">
        <v>186649000</v>
      </c>
      <c r="N64" s="1">
        <v>196365000</v>
      </c>
      <c r="O64" s="1">
        <v>-9143000</v>
      </c>
      <c r="P64" s="1">
        <v>20569000</v>
      </c>
      <c r="Q64" s="1">
        <v>20689000</v>
      </c>
      <c r="R64" s="8">
        <f t="shared" si="3"/>
        <v>-5.8001836724829621E-3</v>
      </c>
      <c r="S64">
        <v>25.9</v>
      </c>
      <c r="X64" s="16">
        <v>0.1013</v>
      </c>
    </row>
    <row r="65" spans="1:24" x14ac:dyDescent="0.35">
      <c r="A65" t="s">
        <v>52</v>
      </c>
      <c r="B65" t="s">
        <v>146</v>
      </c>
      <c r="C65" t="s">
        <v>204</v>
      </c>
      <c r="D65" s="1">
        <v>13375000</v>
      </c>
      <c r="E65" s="3">
        <v>213258000</v>
      </c>
      <c r="F65" s="1">
        <v>209366000</v>
      </c>
      <c r="G65" s="1">
        <v>209902000</v>
      </c>
      <c r="H65" s="1">
        <v>209144000</v>
      </c>
      <c r="I65" s="6">
        <f t="shared" si="4"/>
        <v>6.3564104696615067E-2</v>
      </c>
      <c r="J65">
        <f t="shared" ref="J65:J70" si="6">SUM(K65:N65)/SUM(E65:H65)</f>
        <v>1.6566706666508251</v>
      </c>
      <c r="K65" s="1">
        <v>373321000</v>
      </c>
      <c r="L65" s="1">
        <v>344823000</v>
      </c>
      <c r="M65" s="1">
        <v>335805000</v>
      </c>
      <c r="N65" s="1">
        <v>340421000</v>
      </c>
      <c r="O65" s="1">
        <v>-93686000</v>
      </c>
      <c r="P65" s="1">
        <v>21661000</v>
      </c>
      <c r="Q65" s="1">
        <v>20037000</v>
      </c>
      <c r="R65" s="8">
        <f t="shared" si="3"/>
        <v>8.1050057393821429E-2</v>
      </c>
      <c r="S65">
        <v>19.600000000000001</v>
      </c>
      <c r="X65" s="16">
        <v>0.1114</v>
      </c>
    </row>
    <row r="66" spans="1:24" x14ac:dyDescent="0.35">
      <c r="A66" t="s">
        <v>53</v>
      </c>
      <c r="B66" t="s">
        <v>147</v>
      </c>
      <c r="C66" t="s">
        <v>204</v>
      </c>
      <c r="D66" s="1">
        <v>15562000</v>
      </c>
      <c r="E66" s="3">
        <v>124096000</v>
      </c>
      <c r="F66" s="1">
        <v>124300000</v>
      </c>
      <c r="G66" s="1">
        <v>121996000</v>
      </c>
      <c r="H66" s="1">
        <v>121200000</v>
      </c>
      <c r="I66" s="6">
        <f t="shared" si="4"/>
        <v>0.12662533157577829</v>
      </c>
      <c r="J66">
        <f t="shared" si="6"/>
        <v>2.9039854188025842</v>
      </c>
      <c r="K66" s="1">
        <v>372977000</v>
      </c>
      <c r="L66" s="1">
        <v>360740000</v>
      </c>
      <c r="M66" s="1">
        <v>342555000</v>
      </c>
      <c r="N66" s="1">
        <v>351304000</v>
      </c>
      <c r="O66" s="1">
        <v>-24879000</v>
      </c>
      <c r="P66" s="1">
        <v>14583000</v>
      </c>
      <c r="Q66" s="1">
        <v>12731000</v>
      </c>
      <c r="R66" s="8">
        <f t="shared" si="3"/>
        <v>0.14547168329274998</v>
      </c>
      <c r="S66">
        <v>25.2</v>
      </c>
      <c r="X66" s="16">
        <v>3.7199999999999997E-2</v>
      </c>
    </row>
    <row r="67" spans="1:24" x14ac:dyDescent="0.35">
      <c r="A67" t="s">
        <v>54</v>
      </c>
      <c r="B67" t="s">
        <v>148</v>
      </c>
      <c r="C67" t="s">
        <v>204</v>
      </c>
      <c r="D67" s="1">
        <v>14756000</v>
      </c>
      <c r="E67" s="3">
        <v>109270000</v>
      </c>
      <c r="F67" s="1">
        <v>107847000</v>
      </c>
      <c r="G67" s="1">
        <v>105428000</v>
      </c>
      <c r="H67" s="1">
        <v>104671000</v>
      </c>
      <c r="I67" s="6">
        <f t="shared" ref="I67:I98" si="7">D67/(SUM(E67:H67)/4)</f>
        <v>0.13815961948990674</v>
      </c>
      <c r="J67">
        <f t="shared" si="6"/>
        <v>3.0587314145537619</v>
      </c>
      <c r="K67" s="1">
        <v>352338000</v>
      </c>
      <c r="L67" s="1">
        <v>327657000</v>
      </c>
      <c r="M67" s="1">
        <v>310421000</v>
      </c>
      <c r="N67" s="1">
        <v>316323000</v>
      </c>
      <c r="O67" s="1">
        <v>-20941000</v>
      </c>
      <c r="P67" s="1">
        <v>15604000</v>
      </c>
      <c r="Q67" s="1">
        <v>14024000</v>
      </c>
      <c r="R67" s="8">
        <f t="shared" si="3"/>
        <v>0.11266400456360524</v>
      </c>
      <c r="S67">
        <v>24.8</v>
      </c>
      <c r="X67" s="16">
        <v>6.6199999999999995E-2</v>
      </c>
    </row>
    <row r="68" spans="1:24" x14ac:dyDescent="0.35">
      <c r="A68" t="s">
        <v>55</v>
      </c>
      <c r="B68" t="s">
        <v>149</v>
      </c>
      <c r="C68" t="s">
        <v>204</v>
      </c>
      <c r="D68" s="1">
        <v>6306000</v>
      </c>
      <c r="E68" s="3">
        <v>50190000</v>
      </c>
      <c r="F68" s="3">
        <v>49355000</v>
      </c>
      <c r="G68" s="1">
        <v>43624000</v>
      </c>
      <c r="H68" s="1">
        <v>42239000</v>
      </c>
      <c r="I68" s="6">
        <f t="shared" si="7"/>
        <v>0.13604590956161547</v>
      </c>
      <c r="J68">
        <f t="shared" si="6"/>
        <v>0.30942569899896444</v>
      </c>
      <c r="K68" s="1">
        <v>14710000</v>
      </c>
      <c r="L68" s="1">
        <v>14259000</v>
      </c>
      <c r="M68" s="1">
        <v>14222000</v>
      </c>
      <c r="N68" s="1">
        <v>14179000</v>
      </c>
      <c r="O68" s="1">
        <v>3884000</v>
      </c>
      <c r="P68" s="1">
        <v>5423000</v>
      </c>
      <c r="Q68" s="1">
        <v>4805000</v>
      </c>
      <c r="R68" s="8">
        <f t="shared" si="3"/>
        <v>0.12861602497398544</v>
      </c>
      <c r="S68" s="9">
        <v>18.600000000000001</v>
      </c>
      <c r="X68" s="16">
        <v>3.3000000000000002E-2</v>
      </c>
    </row>
    <row r="69" spans="1:24" x14ac:dyDescent="0.35">
      <c r="A69" t="s">
        <v>56</v>
      </c>
      <c r="B69" t="s">
        <v>150</v>
      </c>
      <c r="C69" t="s">
        <v>204</v>
      </c>
      <c r="D69" s="1">
        <v>10146000</v>
      </c>
      <c r="E69" s="3">
        <v>32311000</v>
      </c>
      <c r="F69" s="1">
        <v>31202000</v>
      </c>
      <c r="G69" s="1">
        <v>30264000</v>
      </c>
      <c r="H69" s="1">
        <v>29707000</v>
      </c>
      <c r="I69" s="6">
        <f t="shared" si="7"/>
        <v>0.32865796378478185</v>
      </c>
      <c r="J69">
        <f t="shared" si="6"/>
        <v>1.7701240646561498</v>
      </c>
      <c r="K69" s="1">
        <v>59695000</v>
      </c>
      <c r="L69" s="1">
        <v>52795000</v>
      </c>
      <c r="M69" s="1">
        <v>51089000</v>
      </c>
      <c r="N69" s="1">
        <v>55003000</v>
      </c>
      <c r="O69" s="1">
        <v>11095000</v>
      </c>
      <c r="P69" s="1">
        <v>17856000</v>
      </c>
      <c r="Q69" s="1">
        <v>16333000</v>
      </c>
      <c r="R69" s="8">
        <f t="shared" si="3"/>
        <v>9.3246800955121528E-2</v>
      </c>
      <c r="S69" s="10">
        <v>19</v>
      </c>
      <c r="X69" s="16">
        <v>4.3799999999999999E-2</v>
      </c>
    </row>
    <row r="70" spans="1:24" x14ac:dyDescent="0.35">
      <c r="A70" t="s">
        <v>57</v>
      </c>
      <c r="B70" t="s">
        <v>151</v>
      </c>
      <c r="C70" t="s">
        <v>204</v>
      </c>
      <c r="D70" s="1">
        <v>6489000</v>
      </c>
      <c r="E70" s="3">
        <v>49511000</v>
      </c>
      <c r="F70" s="1">
        <v>48375000</v>
      </c>
      <c r="G70" s="1">
        <v>47215000</v>
      </c>
      <c r="H70" s="1">
        <v>43953000</v>
      </c>
      <c r="I70" s="6">
        <f t="shared" si="7"/>
        <v>0.13729410644577739</v>
      </c>
      <c r="J70">
        <f t="shared" si="6"/>
        <v>0.9432225713288267</v>
      </c>
      <c r="K70" s="1">
        <v>37671000</v>
      </c>
      <c r="L70" s="3">
        <v>39880000</v>
      </c>
      <c r="M70" s="1">
        <v>45134000</v>
      </c>
      <c r="N70" s="1">
        <v>55635000</v>
      </c>
      <c r="O70" s="1">
        <v>17180000</v>
      </c>
      <c r="P70" s="1">
        <v>5851000</v>
      </c>
      <c r="Q70" s="1">
        <v>4690000</v>
      </c>
      <c r="R70" s="8">
        <f t="shared" si="3"/>
        <v>0.24754797441364607</v>
      </c>
      <c r="S70">
        <v>25.8</v>
      </c>
      <c r="W70" s="16">
        <v>3.1E-2</v>
      </c>
    </row>
    <row r="71" spans="1:24" x14ac:dyDescent="0.35">
      <c r="A71" t="s">
        <v>58</v>
      </c>
      <c r="B71" t="s">
        <v>152</v>
      </c>
      <c r="C71" t="s">
        <v>204</v>
      </c>
      <c r="D71" s="1">
        <v>5832000</v>
      </c>
      <c r="E71" s="3">
        <v>57655000</v>
      </c>
      <c r="F71" s="1">
        <v>56451000</v>
      </c>
      <c r="G71" s="3">
        <v>54469000</v>
      </c>
      <c r="H71" s="1">
        <v>55729000</v>
      </c>
      <c r="I71" s="6">
        <f t="shared" si="7"/>
        <v>0.10400171196233683</v>
      </c>
      <c r="J71">
        <f t="shared" ref="J71:J94" si="8">SUM(K71:N71)/SUM(E71:H71)</f>
        <v>1.1185177259433625</v>
      </c>
      <c r="K71" s="1">
        <v>60424000</v>
      </c>
      <c r="L71" s="1">
        <v>60722000</v>
      </c>
      <c r="M71" s="1">
        <v>61673000</v>
      </c>
      <c r="N71" s="1">
        <v>68069000</v>
      </c>
      <c r="O71" s="1">
        <v>6058000</v>
      </c>
      <c r="P71" s="1">
        <v>5662000</v>
      </c>
      <c r="Q71" s="1">
        <v>4671000</v>
      </c>
      <c r="R71" s="8">
        <f t="shared" si="3"/>
        <v>0.21216013701562836</v>
      </c>
      <c r="S71">
        <v>23.7</v>
      </c>
      <c r="X71" s="16">
        <v>7.0800000000000002E-2</v>
      </c>
    </row>
    <row r="72" spans="1:24" hidden="1" x14ac:dyDescent="0.35">
      <c r="A72" t="s">
        <v>163</v>
      </c>
      <c r="B72" t="s">
        <v>153</v>
      </c>
      <c r="C72" t="s">
        <v>204</v>
      </c>
      <c r="I72" s="6" t="e">
        <f t="shared" si="7"/>
        <v>#DIV/0!</v>
      </c>
      <c r="J72" t="e">
        <f t="shared" si="8"/>
        <v>#DIV/0!</v>
      </c>
      <c r="O72" s="1" t="e">
        <f>#REF!-#REF!</f>
        <v>#REF!</v>
      </c>
      <c r="R72" s="8" t="e">
        <f t="shared" si="3"/>
        <v>#DIV/0!</v>
      </c>
    </row>
    <row r="73" spans="1:24" x14ac:dyDescent="0.35">
      <c r="A73" t="s">
        <v>164</v>
      </c>
      <c r="B73" t="s">
        <v>154</v>
      </c>
      <c r="C73" t="s">
        <v>204</v>
      </c>
      <c r="D73" s="1">
        <v>2189000</v>
      </c>
      <c r="E73" s="3">
        <v>12227000</v>
      </c>
      <c r="F73" s="1">
        <v>11929000</v>
      </c>
      <c r="G73" s="1">
        <v>11667000</v>
      </c>
      <c r="H73" s="1">
        <v>11190000</v>
      </c>
      <c r="I73" s="6">
        <f t="shared" si="7"/>
        <v>0.18624635739050902</v>
      </c>
      <c r="J73">
        <f>SUM(K73:N73)/SUM(E73:H73)</f>
        <v>0.25431263693021078</v>
      </c>
      <c r="K73" s="1">
        <v>2889000</v>
      </c>
      <c r="L73" s="1">
        <v>2889000</v>
      </c>
      <c r="M73" s="1">
        <v>3089000</v>
      </c>
      <c r="N73" s="1">
        <v>3089000</v>
      </c>
      <c r="O73" s="1">
        <v>1954000</v>
      </c>
      <c r="P73" s="1">
        <v>3342000</v>
      </c>
      <c r="Q73" s="1">
        <v>3180000</v>
      </c>
      <c r="R73" s="8">
        <f t="shared" ref="R73:R101" si="9">(P73-Q73)/Q73</f>
        <v>5.0943396226415097E-2</v>
      </c>
      <c r="S73">
        <v>29.6</v>
      </c>
      <c r="X73" s="16">
        <v>7.7399999999999997E-2</v>
      </c>
    </row>
    <row r="74" spans="1:24" x14ac:dyDescent="0.35">
      <c r="A74" t="s">
        <v>166</v>
      </c>
      <c r="B74" t="s">
        <v>155</v>
      </c>
      <c r="C74" t="s">
        <v>204</v>
      </c>
      <c r="D74" s="1">
        <v>2702000</v>
      </c>
      <c r="E74" s="3">
        <v>28525000</v>
      </c>
      <c r="F74" s="1">
        <v>28991000</v>
      </c>
      <c r="G74" s="1">
        <v>29027000</v>
      </c>
      <c r="H74" s="1">
        <v>28876000</v>
      </c>
      <c r="I74" s="6">
        <f t="shared" si="7"/>
        <v>9.3641428187733383E-2</v>
      </c>
      <c r="J74">
        <f>SUM(K74:N74)/SUM(E74:H74)</f>
        <v>0.46841507897313267</v>
      </c>
      <c r="K74" s="1">
        <v>14380000</v>
      </c>
      <c r="L74" s="1">
        <v>11996000</v>
      </c>
      <c r="M74" s="1">
        <v>13605000</v>
      </c>
      <c r="N74" s="1">
        <v>14083000</v>
      </c>
      <c r="O74" s="1">
        <v>2961000</v>
      </c>
      <c r="P74" s="1">
        <v>2386000</v>
      </c>
      <c r="Q74" s="1">
        <v>2302000</v>
      </c>
      <c r="R74" s="8">
        <f t="shared" si="9"/>
        <v>3.6490008688097306E-2</v>
      </c>
      <c r="S74">
        <v>17.899999999999999</v>
      </c>
      <c r="X74" s="16">
        <v>5.33E-2</v>
      </c>
    </row>
    <row r="75" spans="1:24" x14ac:dyDescent="0.35">
      <c r="A75" t="s">
        <v>216</v>
      </c>
      <c r="B75" t="s">
        <v>156</v>
      </c>
      <c r="C75" t="s">
        <v>204</v>
      </c>
      <c r="D75" s="1">
        <v>2110000</v>
      </c>
      <c r="E75" s="3">
        <v>20970000</v>
      </c>
      <c r="F75" s="1">
        <v>20486000</v>
      </c>
      <c r="G75" s="1">
        <v>19782000</v>
      </c>
      <c r="H75" s="1">
        <v>20652000</v>
      </c>
      <c r="I75" s="6">
        <f t="shared" si="7"/>
        <v>0.10306508731224814</v>
      </c>
      <c r="J75">
        <f>SUM(K75:N75)/SUM(E75:H75)</f>
        <v>0.84690438392966172</v>
      </c>
      <c r="K75" s="1">
        <v>17912000</v>
      </c>
      <c r="L75" s="1">
        <v>18628000</v>
      </c>
      <c r="M75" s="1">
        <v>16431000</v>
      </c>
      <c r="N75" s="1">
        <v>16382000</v>
      </c>
      <c r="O75" s="1">
        <v>1926000</v>
      </c>
      <c r="P75" s="1">
        <v>1938000</v>
      </c>
      <c r="Q75" s="1">
        <v>1803000</v>
      </c>
      <c r="R75" s="8">
        <f t="shared" si="9"/>
        <v>7.4875207986688855E-2</v>
      </c>
      <c r="S75">
        <v>16.100000000000001</v>
      </c>
      <c r="X75" s="16">
        <v>0.09</v>
      </c>
    </row>
    <row r="76" spans="1:24" x14ac:dyDescent="0.35">
      <c r="A76" t="s">
        <v>165</v>
      </c>
      <c r="B76" t="s">
        <v>157</v>
      </c>
      <c r="C76" t="s">
        <v>204</v>
      </c>
      <c r="D76" s="1">
        <v>1592000</v>
      </c>
      <c r="E76" s="3">
        <v>25234000</v>
      </c>
      <c r="F76" s="3">
        <v>24866000</v>
      </c>
      <c r="G76" s="1">
        <v>24254000</v>
      </c>
      <c r="H76" s="1">
        <v>24932000</v>
      </c>
      <c r="I76" s="6">
        <f t="shared" si="7"/>
        <v>6.4137944926777185E-2</v>
      </c>
      <c r="J76">
        <f>SUM(K76:N76)/SUM(E76:H76)</f>
        <v>0.5181898757125879</v>
      </c>
      <c r="K76" s="1">
        <v>12775000</v>
      </c>
      <c r="L76" s="1">
        <v>12314000</v>
      </c>
      <c r="M76" s="1">
        <v>12401000</v>
      </c>
      <c r="N76" s="1">
        <v>13959000</v>
      </c>
      <c r="O76" s="1">
        <v>1157000</v>
      </c>
      <c r="P76" s="1">
        <v>2037000</v>
      </c>
      <c r="Q76" s="1">
        <v>1959000</v>
      </c>
      <c r="R76" s="8">
        <f t="shared" si="9"/>
        <v>3.9816232771822356E-2</v>
      </c>
      <c r="S76">
        <v>23.5</v>
      </c>
      <c r="X76" s="16">
        <v>9.8699999999999996E-2</v>
      </c>
    </row>
    <row r="77" spans="1:24" x14ac:dyDescent="0.35">
      <c r="A77" t="s">
        <v>167</v>
      </c>
      <c r="B77" t="s">
        <v>158</v>
      </c>
      <c r="C77" t="s">
        <v>204</v>
      </c>
      <c r="D77" s="1">
        <v>2077000</v>
      </c>
      <c r="E77" s="3">
        <v>18706000</v>
      </c>
      <c r="F77" s="1">
        <v>18567000</v>
      </c>
      <c r="G77" s="1">
        <v>17910000</v>
      </c>
      <c r="H77" s="1">
        <v>18727000</v>
      </c>
      <c r="I77" s="6">
        <f t="shared" si="7"/>
        <v>0.11240698146394264</v>
      </c>
      <c r="J77">
        <f>SUM(K77:N77)/SUM(E77:H77)</f>
        <v>0.3424029224732783</v>
      </c>
      <c r="K77" s="1">
        <v>5279000</v>
      </c>
      <c r="L77" s="1">
        <v>6019000</v>
      </c>
      <c r="M77" s="1">
        <v>6493000</v>
      </c>
      <c r="N77" s="1">
        <v>7516000</v>
      </c>
      <c r="O77" s="1">
        <v>2641000</v>
      </c>
      <c r="P77" s="1">
        <v>1905000</v>
      </c>
      <c r="Q77" s="1">
        <v>1731000</v>
      </c>
      <c r="R77" s="8">
        <f t="shared" si="9"/>
        <v>0.10051993067590988</v>
      </c>
      <c r="S77">
        <v>16.3</v>
      </c>
      <c r="X77" s="16">
        <v>5.7299999999999997E-2</v>
      </c>
    </row>
    <row r="78" spans="1:24" hidden="1" x14ac:dyDescent="0.35">
      <c r="A78" t="s">
        <v>217</v>
      </c>
      <c r="B78" t="s">
        <v>159</v>
      </c>
      <c r="C78" t="s">
        <v>204</v>
      </c>
      <c r="D78" s="1">
        <v>1665000</v>
      </c>
      <c r="I78" s="6" t="e">
        <f t="shared" si="7"/>
        <v>#DIV/0!</v>
      </c>
      <c r="J78" t="e">
        <f t="shared" si="8"/>
        <v>#DIV/0!</v>
      </c>
      <c r="O78" s="1" t="e">
        <f>#REF!-#REF!</f>
        <v>#REF!</v>
      </c>
      <c r="R78" s="8" t="e">
        <f t="shared" si="9"/>
        <v>#DIV/0!</v>
      </c>
      <c r="S78">
        <v>33.9</v>
      </c>
    </row>
    <row r="79" spans="1:24" x14ac:dyDescent="0.35">
      <c r="A79" t="s">
        <v>168</v>
      </c>
      <c r="B79" t="s">
        <v>160</v>
      </c>
      <c r="C79" t="s">
        <v>204</v>
      </c>
      <c r="D79" s="1">
        <v>2334000</v>
      </c>
      <c r="E79" s="3">
        <v>21124000</v>
      </c>
      <c r="F79" s="1">
        <v>20403000</v>
      </c>
      <c r="G79" s="1">
        <v>19645000</v>
      </c>
      <c r="H79" s="1">
        <v>20784000</v>
      </c>
      <c r="I79" s="6">
        <f t="shared" si="7"/>
        <v>0.1139147835423886</v>
      </c>
      <c r="J79">
        <f t="shared" ref="J79:J84" si="10">SUM(K79:N79)/SUM(E79:H79)</f>
        <v>0.90170335301869298</v>
      </c>
      <c r="K79" s="1">
        <v>17560000</v>
      </c>
      <c r="L79" s="1">
        <v>19703000</v>
      </c>
      <c r="M79" s="1">
        <v>18495000</v>
      </c>
      <c r="N79" s="1">
        <v>18142000</v>
      </c>
      <c r="O79" s="1">
        <v>3719000</v>
      </c>
      <c r="P79" s="1">
        <v>2223000</v>
      </c>
      <c r="Q79" s="1">
        <v>2061000</v>
      </c>
      <c r="R79" s="8">
        <f t="shared" si="9"/>
        <v>7.8602620087336247E-2</v>
      </c>
      <c r="S79">
        <v>18</v>
      </c>
      <c r="X79" s="16">
        <v>5.74E-2</v>
      </c>
    </row>
    <row r="80" spans="1:24" x14ac:dyDescent="0.35">
      <c r="A80" t="s">
        <v>169</v>
      </c>
      <c r="B80" t="s">
        <v>161</v>
      </c>
      <c r="C80" t="s">
        <v>204</v>
      </c>
      <c r="D80" s="1">
        <v>176000</v>
      </c>
      <c r="E80" s="3">
        <v>166015000</v>
      </c>
      <c r="F80" s="1">
        <v>169688000</v>
      </c>
      <c r="G80" s="1">
        <v>168992000</v>
      </c>
      <c r="H80" s="1">
        <v>172911000</v>
      </c>
      <c r="I80" s="6">
        <f t="shared" si="7"/>
        <v>1.038951839269428E-3</v>
      </c>
      <c r="J80">
        <f t="shared" si="10"/>
        <v>9.1215248979495456E-2</v>
      </c>
      <c r="K80" s="1">
        <v>14817000</v>
      </c>
      <c r="L80" s="1">
        <v>14720000</v>
      </c>
      <c r="M80" s="1">
        <v>14235000</v>
      </c>
      <c r="N80" s="1">
        <v>18036000</v>
      </c>
      <c r="O80" s="1">
        <v>1543000</v>
      </c>
      <c r="P80" s="1">
        <v>1783000</v>
      </c>
      <c r="Q80" s="1">
        <v>1477000</v>
      </c>
      <c r="R80" s="8">
        <f t="shared" si="9"/>
        <v>0.20717670954637779</v>
      </c>
      <c r="S80">
        <v>25.2</v>
      </c>
      <c r="X80" s="16">
        <v>9.4200000000000006E-2</v>
      </c>
    </row>
    <row r="81" spans="1:24" x14ac:dyDescent="0.35">
      <c r="A81" t="s">
        <v>218</v>
      </c>
      <c r="B81" t="s">
        <v>162</v>
      </c>
      <c r="C81" t="s">
        <v>204</v>
      </c>
      <c r="D81" s="1">
        <v>692000</v>
      </c>
      <c r="E81" s="3">
        <v>6860000</v>
      </c>
      <c r="F81" s="1">
        <v>7052000</v>
      </c>
      <c r="G81" s="1">
        <v>6543000</v>
      </c>
      <c r="H81" s="1">
        <v>7366000</v>
      </c>
      <c r="I81" s="6">
        <f t="shared" si="7"/>
        <v>9.9493188598540672E-2</v>
      </c>
      <c r="J81">
        <f t="shared" si="10"/>
        <v>1.0461162431256965</v>
      </c>
      <c r="K81" s="1">
        <v>8687000</v>
      </c>
      <c r="L81" s="1">
        <v>6958000</v>
      </c>
      <c r="M81" s="1">
        <v>6673000</v>
      </c>
      <c r="N81" s="1">
        <v>6786000</v>
      </c>
      <c r="O81" s="1">
        <v>1341000</v>
      </c>
      <c r="P81" s="1">
        <v>849000</v>
      </c>
      <c r="Q81" s="1">
        <v>824000</v>
      </c>
      <c r="R81" s="8">
        <f t="shared" si="9"/>
        <v>3.0339805825242719E-2</v>
      </c>
      <c r="S81">
        <v>25.2</v>
      </c>
      <c r="X81" s="16">
        <v>0.14000000000000001</v>
      </c>
    </row>
    <row r="82" spans="1:24" x14ac:dyDescent="0.35">
      <c r="A82" t="s">
        <v>190</v>
      </c>
      <c r="B82" t="s">
        <v>191</v>
      </c>
      <c r="C82" t="s">
        <v>205</v>
      </c>
      <c r="D82" s="1">
        <v>15682000</v>
      </c>
      <c r="E82" s="3">
        <v>52284000</v>
      </c>
      <c r="F82" s="1">
        <v>52545000</v>
      </c>
      <c r="G82" s="1">
        <v>51443000</v>
      </c>
      <c r="H82" s="1">
        <v>52140000</v>
      </c>
      <c r="I82" s="6">
        <f t="shared" si="7"/>
        <v>0.30098074966892502</v>
      </c>
      <c r="J82">
        <f t="shared" si="10"/>
        <v>0.67387674414141219</v>
      </c>
      <c r="K82" s="1">
        <v>35463000</v>
      </c>
      <c r="L82" s="1">
        <v>34141000</v>
      </c>
      <c r="M82" s="1">
        <v>34687000</v>
      </c>
      <c r="N82" s="1">
        <v>36153000</v>
      </c>
      <c r="O82" s="1">
        <v>14044000</v>
      </c>
      <c r="P82" s="1">
        <v>20889000</v>
      </c>
      <c r="Q82" s="1">
        <v>20532000</v>
      </c>
      <c r="R82" s="8">
        <f>(P82-Q82)/Q82</f>
        <v>1.7387492694330802E-2</v>
      </c>
      <c r="S82">
        <v>25.7</v>
      </c>
      <c r="V82" s="14">
        <v>2.3699999999999999E-2</v>
      </c>
    </row>
    <row r="83" spans="1:24" x14ac:dyDescent="0.35">
      <c r="A83" t="s">
        <v>59</v>
      </c>
      <c r="B83" t="s">
        <v>192</v>
      </c>
      <c r="C83" t="s">
        <v>205</v>
      </c>
      <c r="D83" s="1">
        <v>7550000</v>
      </c>
      <c r="E83" s="3">
        <v>18559000</v>
      </c>
      <c r="F83" s="1">
        <v>18529000</v>
      </c>
      <c r="G83" s="1">
        <v>18171000</v>
      </c>
      <c r="H83" s="1">
        <v>19605000</v>
      </c>
      <c r="I83" s="6">
        <f t="shared" si="7"/>
        <v>0.40339816200042744</v>
      </c>
      <c r="J83">
        <f t="shared" si="10"/>
        <v>2.5361188288095748</v>
      </c>
      <c r="K83" s="1">
        <v>51384000</v>
      </c>
      <c r="L83" s="1">
        <v>48518000</v>
      </c>
      <c r="M83" s="1">
        <v>44948000</v>
      </c>
      <c r="N83" s="1">
        <v>45014000</v>
      </c>
      <c r="O83" s="1">
        <v>7064000</v>
      </c>
      <c r="P83" s="1">
        <v>22726000</v>
      </c>
      <c r="Q83" s="1">
        <v>22501000</v>
      </c>
      <c r="R83" s="8">
        <f t="shared" si="9"/>
        <v>9.9995555753077635E-3</v>
      </c>
      <c r="S83">
        <v>19.399999999999999</v>
      </c>
      <c r="V83" s="14">
        <v>8.8000000000000005E-3</v>
      </c>
    </row>
    <row r="84" spans="1:24" x14ac:dyDescent="0.35">
      <c r="A84" t="s">
        <v>60</v>
      </c>
      <c r="B84" t="s">
        <v>193</v>
      </c>
      <c r="C84" t="s">
        <v>205</v>
      </c>
      <c r="D84" s="1">
        <v>12183000</v>
      </c>
      <c r="E84" s="3">
        <v>30182000</v>
      </c>
      <c r="F84" s="1">
        <v>27754000</v>
      </c>
      <c r="G84" s="1">
        <v>26372000</v>
      </c>
      <c r="H84" s="1">
        <v>28154000</v>
      </c>
      <c r="I84" s="6">
        <f t="shared" si="7"/>
        <v>0.4333196990983621</v>
      </c>
      <c r="J84">
        <f t="shared" si="10"/>
        <v>1.6836175774928421</v>
      </c>
      <c r="K84" s="1">
        <v>49446000</v>
      </c>
      <c r="L84" s="1">
        <v>49111000</v>
      </c>
      <c r="M84" s="1">
        <v>44522000</v>
      </c>
      <c r="N84" s="1">
        <v>46264000</v>
      </c>
      <c r="O84" s="1">
        <v>-722000</v>
      </c>
      <c r="P84" s="1">
        <v>12535000</v>
      </c>
      <c r="Q84" s="1">
        <v>12363000</v>
      </c>
      <c r="R84" s="8">
        <f t="shared" si="9"/>
        <v>1.3912480789452399E-2</v>
      </c>
      <c r="S84">
        <v>28.3</v>
      </c>
      <c r="V84" s="21">
        <v>0.1062</v>
      </c>
    </row>
    <row r="85" spans="1:24" hidden="1" x14ac:dyDescent="0.35">
      <c r="A85" s="5" t="s">
        <v>61</v>
      </c>
      <c r="B85" t="s">
        <v>194</v>
      </c>
      <c r="C85" t="s">
        <v>205</v>
      </c>
      <c r="D85" s="1">
        <v>10884000</v>
      </c>
      <c r="I85" s="6" t="e">
        <f t="shared" si="7"/>
        <v>#DIV/0!</v>
      </c>
      <c r="J85" t="e">
        <f t="shared" si="8"/>
        <v>#DIV/0!</v>
      </c>
      <c r="O85" s="1" t="e">
        <f>#REF!-#REF!</f>
        <v>#REF!</v>
      </c>
      <c r="R85" s="8" t="e">
        <f t="shared" si="9"/>
        <v>#DIV/0!</v>
      </c>
    </row>
    <row r="86" spans="1:24" x14ac:dyDescent="0.35">
      <c r="A86" t="s">
        <v>62</v>
      </c>
      <c r="B86" t="s">
        <v>195</v>
      </c>
      <c r="C86" t="s">
        <v>205</v>
      </c>
      <c r="D86" s="1">
        <v>3641000</v>
      </c>
      <c r="E86" s="3">
        <v>26247000</v>
      </c>
      <c r="F86" s="1">
        <v>25823000</v>
      </c>
      <c r="G86" s="1">
        <v>26958000</v>
      </c>
      <c r="H86" s="1">
        <v>27891000</v>
      </c>
      <c r="I86" s="6">
        <f t="shared" si="7"/>
        <v>0.13621526576193194</v>
      </c>
      <c r="J86">
        <f>SUM(K86:N86)/SUM(E86:H86)</f>
        <v>0.75250423217575924</v>
      </c>
      <c r="K86" s="1">
        <v>21505000</v>
      </c>
      <c r="L86" s="1">
        <v>20155000</v>
      </c>
      <c r="M86" s="1">
        <v>18372000</v>
      </c>
      <c r="N86" s="1">
        <v>20425000</v>
      </c>
      <c r="O86" s="1">
        <v>2861000</v>
      </c>
      <c r="P86" s="1">
        <v>8984000</v>
      </c>
      <c r="Q86" s="1">
        <v>8343000</v>
      </c>
      <c r="R86" s="8">
        <f t="shared" si="9"/>
        <v>7.6830876183626995E-2</v>
      </c>
      <c r="S86">
        <v>22.1</v>
      </c>
      <c r="V86" s="14">
        <v>1.0999999999999999E-2</v>
      </c>
    </row>
    <row r="87" spans="1:24" x14ac:dyDescent="0.35">
      <c r="A87" t="s">
        <v>63</v>
      </c>
      <c r="B87" t="s">
        <v>196</v>
      </c>
      <c r="C87" t="s">
        <v>205</v>
      </c>
      <c r="D87" s="1">
        <v>-5271000</v>
      </c>
      <c r="E87" s="3">
        <v>41492000</v>
      </c>
      <c r="F87" s="1">
        <v>49605000</v>
      </c>
      <c r="G87" s="1">
        <v>49325000</v>
      </c>
      <c r="H87" s="1">
        <v>48469000</v>
      </c>
      <c r="I87" s="6">
        <f t="shared" si="7"/>
        <v>-0.11161992895373522</v>
      </c>
      <c r="J87">
        <f>SUM(K87:N87)/SUM(E87:H87)</f>
        <v>0.43821039647203941</v>
      </c>
      <c r="K87" s="1">
        <v>21211000</v>
      </c>
      <c r="L87" s="1">
        <v>21603000</v>
      </c>
      <c r="M87" s="1">
        <v>19869000</v>
      </c>
      <c r="N87" s="1">
        <v>20091000</v>
      </c>
      <c r="O87" s="1">
        <v>3494000</v>
      </c>
      <c r="P87" s="1">
        <v>6352000</v>
      </c>
      <c r="Q87" s="1">
        <v>6476000</v>
      </c>
      <c r="R87" s="8">
        <f t="shared" si="9"/>
        <v>-1.9147621988882025E-2</v>
      </c>
      <c r="S87">
        <v>27.8</v>
      </c>
      <c r="V87" s="14">
        <v>5.7999999999999996E-3</v>
      </c>
    </row>
    <row r="88" spans="1:24" hidden="1" x14ac:dyDescent="0.35">
      <c r="A88" s="5" t="s">
        <v>64</v>
      </c>
      <c r="B88" t="s">
        <v>197</v>
      </c>
      <c r="C88" t="s">
        <v>205</v>
      </c>
      <c r="D88" s="1">
        <v>5744000</v>
      </c>
      <c r="I88" s="6" t="e">
        <f t="shared" si="7"/>
        <v>#DIV/0!</v>
      </c>
      <c r="J88" t="e">
        <f t="shared" si="8"/>
        <v>#DIV/0!</v>
      </c>
      <c r="O88" s="1" t="e">
        <f>#REF!-#REF!</f>
        <v>#REF!</v>
      </c>
      <c r="R88" s="8" t="e">
        <f t="shared" si="9"/>
        <v>#DIV/0!</v>
      </c>
    </row>
    <row r="89" spans="1:24" x14ac:dyDescent="0.35">
      <c r="A89" t="s">
        <v>65</v>
      </c>
      <c r="B89" t="s">
        <v>198</v>
      </c>
      <c r="C89" t="s">
        <v>205</v>
      </c>
      <c r="D89" s="1">
        <v>2284700</v>
      </c>
      <c r="E89" s="3">
        <v>9211200</v>
      </c>
      <c r="F89" s="1">
        <v>9512600</v>
      </c>
      <c r="G89" s="1">
        <v>9449200</v>
      </c>
      <c r="H89" s="1">
        <v>9526600</v>
      </c>
      <c r="I89" s="6">
        <f t="shared" si="7"/>
        <v>0.24241106006429777</v>
      </c>
      <c r="J89">
        <f>SUM(K89:N89)/SUM(E89:H89)</f>
        <v>1.5205996880603507</v>
      </c>
      <c r="K89" s="1">
        <v>15296700</v>
      </c>
      <c r="L89" s="1">
        <v>14187300</v>
      </c>
      <c r="M89" s="1">
        <v>14521600</v>
      </c>
      <c r="N89" s="1">
        <v>13320400</v>
      </c>
      <c r="O89" s="1">
        <v>2292900</v>
      </c>
      <c r="P89" s="1">
        <v>4556200</v>
      </c>
      <c r="Q89" s="1">
        <v>4713900</v>
      </c>
      <c r="R89" s="8">
        <f t="shared" si="9"/>
        <v>-3.3454252317613863E-2</v>
      </c>
      <c r="S89">
        <v>23.6</v>
      </c>
      <c r="V89" s="14">
        <v>1E-3</v>
      </c>
    </row>
    <row r="90" spans="1:24" x14ac:dyDescent="0.35">
      <c r="A90" t="s">
        <v>66</v>
      </c>
      <c r="B90" t="s">
        <v>199</v>
      </c>
      <c r="C90" t="s">
        <v>205</v>
      </c>
      <c r="D90" s="1">
        <v>2908000</v>
      </c>
      <c r="E90" s="3">
        <v>1052000</v>
      </c>
      <c r="F90" s="1">
        <v>733000</v>
      </c>
      <c r="G90" s="1">
        <v>544000</v>
      </c>
      <c r="H90" s="1">
        <v>836000</v>
      </c>
      <c r="I90" s="6">
        <f t="shared" si="7"/>
        <v>3.6751974723538705</v>
      </c>
      <c r="J90">
        <f>SUM(K90:N90)/SUM(E90:H90)</f>
        <v>10.734597156398104</v>
      </c>
      <c r="K90" s="1">
        <v>8758000</v>
      </c>
      <c r="L90" s="1">
        <v>8269000</v>
      </c>
      <c r="M90" s="1">
        <v>8512000</v>
      </c>
      <c r="N90" s="1">
        <v>8436000</v>
      </c>
      <c r="O90" s="1">
        <v>3370000</v>
      </c>
      <c r="P90" s="1">
        <v>5110000</v>
      </c>
      <c r="Q90" s="1">
        <v>5058000</v>
      </c>
      <c r="R90" s="8">
        <f t="shared" si="9"/>
        <v>1.0280743376828785E-2</v>
      </c>
      <c r="S90" s="10">
        <v>23</v>
      </c>
      <c r="V90" s="14">
        <v>1.77E-2</v>
      </c>
    </row>
    <row r="91" spans="1:24" x14ac:dyDescent="0.35">
      <c r="A91" t="s">
        <v>67</v>
      </c>
      <c r="B91" t="s">
        <v>200</v>
      </c>
      <c r="C91" t="s">
        <v>205</v>
      </c>
      <c r="D91" s="1">
        <v>1335000</v>
      </c>
      <c r="E91" s="3">
        <v>4210000</v>
      </c>
      <c r="F91" s="1">
        <v>4025000</v>
      </c>
      <c r="G91" s="1">
        <v>3882000</v>
      </c>
      <c r="H91" s="1">
        <v>3758000</v>
      </c>
      <c r="I91" s="6">
        <f t="shared" si="7"/>
        <v>0.33637795275590548</v>
      </c>
      <c r="J91">
        <f t="shared" si="8"/>
        <v>1.6080000000000001</v>
      </c>
      <c r="K91" s="1">
        <v>6484000</v>
      </c>
      <c r="L91" s="1">
        <v>6220000</v>
      </c>
      <c r="M91" s="1">
        <v>6342000</v>
      </c>
      <c r="N91" s="1">
        <v>6481000</v>
      </c>
      <c r="O91" s="1">
        <v>650000</v>
      </c>
      <c r="P91" s="1">
        <v>3203000</v>
      </c>
      <c r="Q91" s="1">
        <v>3192000</v>
      </c>
      <c r="R91" s="8">
        <f t="shared" si="9"/>
        <v>3.4461152882205512E-3</v>
      </c>
      <c r="S91" s="10">
        <v>31</v>
      </c>
      <c r="V91" s="14">
        <v>8.9999999999999993E-3</v>
      </c>
    </row>
    <row r="92" spans="1:24" hidden="1" x14ac:dyDescent="0.35">
      <c r="A92" s="5" t="s">
        <v>189</v>
      </c>
      <c r="B92" t="s">
        <v>170</v>
      </c>
      <c r="C92" t="s">
        <v>205</v>
      </c>
      <c r="D92" s="1">
        <v>1220048</v>
      </c>
      <c r="E92" s="3">
        <v>2566015</v>
      </c>
      <c r="F92" s="1">
        <v>2387508</v>
      </c>
      <c r="G92" s="1">
        <v>2051483</v>
      </c>
      <c r="H92" s="1">
        <v>1899063</v>
      </c>
      <c r="I92" s="6">
        <f t="shared" si="7"/>
        <v>0.54808559996558881</v>
      </c>
      <c r="J92">
        <f t="shared" si="8"/>
        <v>0</v>
      </c>
      <c r="O92" s="1">
        <v>1063479</v>
      </c>
      <c r="P92" s="1">
        <v>1103658</v>
      </c>
      <c r="Q92" s="1">
        <v>640789</v>
      </c>
      <c r="R92" s="8">
        <f t="shared" si="9"/>
        <v>0.72234229988342491</v>
      </c>
      <c r="S92">
        <v>37.200000000000003</v>
      </c>
    </row>
    <row r="93" spans="1:24" hidden="1" x14ac:dyDescent="0.35">
      <c r="A93" s="5" t="s">
        <v>188</v>
      </c>
      <c r="B93" t="s">
        <v>171</v>
      </c>
      <c r="C93" t="s">
        <v>205</v>
      </c>
      <c r="D93" s="1">
        <v>321300</v>
      </c>
      <c r="I93" s="6" t="e">
        <f t="shared" si="7"/>
        <v>#DIV/0!</v>
      </c>
      <c r="J93" t="e">
        <f t="shared" si="8"/>
        <v>#DIV/0!</v>
      </c>
      <c r="O93" s="1">
        <v>566400</v>
      </c>
      <c r="R93" s="8" t="e">
        <f t="shared" si="9"/>
        <v>#DIV/0!</v>
      </c>
      <c r="S93">
        <v>24.6</v>
      </c>
    </row>
    <row r="94" spans="1:24" hidden="1" x14ac:dyDescent="0.35">
      <c r="A94" s="5" t="s">
        <v>187</v>
      </c>
      <c r="B94" t="s">
        <v>172</v>
      </c>
      <c r="C94" t="s">
        <v>205</v>
      </c>
      <c r="I94" s="6" t="e">
        <f t="shared" si="7"/>
        <v>#DIV/0!</v>
      </c>
      <c r="J94" t="e">
        <f t="shared" si="8"/>
        <v>#DIV/0!</v>
      </c>
      <c r="O94" s="1" t="e">
        <f>#REF!-#REF!</f>
        <v>#REF!</v>
      </c>
      <c r="R94" s="8" t="e">
        <f t="shared" si="9"/>
        <v>#DIV/0!</v>
      </c>
    </row>
    <row r="95" spans="1:24" x14ac:dyDescent="0.35">
      <c r="A95" t="s">
        <v>186</v>
      </c>
      <c r="B95" t="s">
        <v>173</v>
      </c>
      <c r="C95" t="s">
        <v>205</v>
      </c>
      <c r="D95" s="1">
        <v>228071</v>
      </c>
      <c r="E95" s="3">
        <v>1415625</v>
      </c>
      <c r="F95" s="1">
        <v>1410114</v>
      </c>
      <c r="G95" s="1">
        <v>1406526</v>
      </c>
      <c r="H95" s="1">
        <v>1384408</v>
      </c>
      <c r="I95" s="6">
        <f t="shared" si="7"/>
        <v>0.16242426788954956</v>
      </c>
      <c r="J95">
        <f>SUM(K95:N95)/SUM(E95:H95)</f>
        <v>1.1147739952103317</v>
      </c>
      <c r="K95" s="1">
        <v>2131886</v>
      </c>
      <c r="L95" s="1">
        <v>1359092</v>
      </c>
      <c r="M95" s="1">
        <v>1381763</v>
      </c>
      <c r="N95" s="1">
        <v>1388580</v>
      </c>
      <c r="O95" s="1">
        <v>318837</v>
      </c>
      <c r="P95" s="1">
        <v>1554230</v>
      </c>
      <c r="Q95" s="1">
        <v>1576818</v>
      </c>
      <c r="R95" s="8">
        <f t="shared" si="9"/>
        <v>-1.4325052098593496E-2</v>
      </c>
      <c r="S95">
        <v>33.299999999999997</v>
      </c>
      <c r="V95" s="14">
        <v>9.9900000000000006E-3</v>
      </c>
    </row>
    <row r="96" spans="1:24" x14ac:dyDescent="0.35">
      <c r="A96" t="s">
        <v>185</v>
      </c>
      <c r="B96" t="s">
        <v>174</v>
      </c>
      <c r="C96" t="s">
        <v>205</v>
      </c>
      <c r="D96" s="1">
        <v>20600</v>
      </c>
      <c r="E96" s="3">
        <v>1525100</v>
      </c>
      <c r="F96" s="1">
        <v>1518900</v>
      </c>
      <c r="G96" s="1">
        <v>1548900</v>
      </c>
      <c r="H96" s="1">
        <v>1552600</v>
      </c>
      <c r="I96" s="6">
        <f t="shared" si="7"/>
        <v>1.3408184850703766E-2</v>
      </c>
      <c r="J96">
        <f>SUM(K96:N96)/SUM(E96:H96)</f>
        <v>1.0297290700512569</v>
      </c>
      <c r="K96" s="1">
        <v>1647400</v>
      </c>
      <c r="L96" s="1">
        <v>1576600</v>
      </c>
      <c r="M96" s="1">
        <v>1568300</v>
      </c>
      <c r="N96" s="1">
        <v>1535900</v>
      </c>
      <c r="O96" s="1">
        <v>94300</v>
      </c>
      <c r="P96" s="1">
        <v>798000</v>
      </c>
      <c r="Q96" s="1">
        <v>788500</v>
      </c>
      <c r="R96" s="8">
        <f t="shared" si="9"/>
        <v>1.2048192771084338E-2</v>
      </c>
      <c r="S96">
        <v>31.1</v>
      </c>
      <c r="V96" s="14">
        <v>4.1000000000000003E-3</v>
      </c>
    </row>
    <row r="97" spans="1:22" x14ac:dyDescent="0.35">
      <c r="A97" t="s">
        <v>184</v>
      </c>
      <c r="B97" t="s">
        <v>175</v>
      </c>
      <c r="C97" t="s">
        <v>205</v>
      </c>
      <c r="D97" s="1">
        <v>357300</v>
      </c>
      <c r="E97" s="3">
        <v>3841400</v>
      </c>
      <c r="F97" s="1">
        <v>3898100</v>
      </c>
      <c r="G97" s="1">
        <v>4101300</v>
      </c>
      <c r="H97" s="1">
        <v>3955800</v>
      </c>
      <c r="I97" s="6">
        <f t="shared" si="7"/>
        <v>9.0475165541952063E-2</v>
      </c>
      <c r="J97">
        <f>SUM(K97:N97)/SUM(E97:H97)</f>
        <v>1.791512097539977</v>
      </c>
      <c r="K97" s="1">
        <v>7347200</v>
      </c>
      <c r="L97" s="1">
        <v>6945800</v>
      </c>
      <c r="M97" s="1">
        <v>6945600</v>
      </c>
      <c r="N97" s="1">
        <v>7061200</v>
      </c>
      <c r="O97" s="1">
        <v>432700</v>
      </c>
      <c r="P97" s="1">
        <v>1984300</v>
      </c>
      <c r="Q97" s="1">
        <v>1947700</v>
      </c>
      <c r="R97" s="8">
        <f t="shared" si="9"/>
        <v>1.8791394978692817E-2</v>
      </c>
      <c r="S97">
        <v>34.4</v>
      </c>
      <c r="V97" s="14">
        <v>3.7000000000000002E-3</v>
      </c>
    </row>
    <row r="98" spans="1:22" x14ac:dyDescent="0.35">
      <c r="A98" t="s">
        <v>183</v>
      </c>
      <c r="B98" t="s">
        <v>176</v>
      </c>
      <c r="C98" t="s">
        <v>205</v>
      </c>
      <c r="D98" s="1">
        <v>1237267</v>
      </c>
      <c r="E98" s="3">
        <v>3752536</v>
      </c>
      <c r="F98" s="1">
        <v>3147447</v>
      </c>
      <c r="G98" s="1">
        <v>4253396</v>
      </c>
      <c r="H98" s="1">
        <v>4218666</v>
      </c>
      <c r="I98" s="6">
        <f t="shared" si="7"/>
        <v>0.32195247932204207</v>
      </c>
      <c r="J98">
        <f>SUM(L98:N98)/SUM(E98:H98)</f>
        <v>0.67481698108481991</v>
      </c>
      <c r="K98" s="1">
        <v>3365046</v>
      </c>
      <c r="L98" s="1">
        <v>3451694</v>
      </c>
      <c r="M98" s="1">
        <v>3466242</v>
      </c>
      <c r="N98" s="1">
        <v>3455381</v>
      </c>
      <c r="O98" s="1">
        <v>1100385</v>
      </c>
      <c r="P98" s="1">
        <v>4757365</v>
      </c>
      <c r="Q98" s="1">
        <v>4559314</v>
      </c>
      <c r="R98" s="8">
        <f t="shared" si="9"/>
        <v>4.343877170995461E-2</v>
      </c>
      <c r="S98">
        <v>42.6</v>
      </c>
      <c r="V98" s="14">
        <v>6.8999999999999999E-3</v>
      </c>
    </row>
    <row r="99" spans="1:22" x14ac:dyDescent="0.35">
      <c r="A99" t="s">
        <v>182</v>
      </c>
      <c r="B99" t="s">
        <v>177</v>
      </c>
      <c r="C99" t="s">
        <v>205</v>
      </c>
      <c r="D99" s="1">
        <v>-223887</v>
      </c>
      <c r="E99" s="3">
        <v>501430</v>
      </c>
      <c r="F99" s="1">
        <v>513094</v>
      </c>
      <c r="G99" s="1">
        <v>524807</v>
      </c>
      <c r="H99" s="1">
        <v>755307</v>
      </c>
      <c r="I99" s="6">
        <f t="shared" ref="I99:I101" si="11">D99/(SUM(E99:H99)/4)</f>
        <v>-0.39027855374137443</v>
      </c>
      <c r="J99">
        <f>SUM(K99:N99)/SUM(E99:H99)</f>
        <v>3.6225883995645503</v>
      </c>
      <c r="K99" s="1">
        <v>2037775</v>
      </c>
      <c r="L99" s="1">
        <v>2057576</v>
      </c>
      <c r="M99" s="1">
        <v>2076834</v>
      </c>
      <c r="N99" s="1">
        <v>2140344</v>
      </c>
      <c r="O99" s="1">
        <v>124800</v>
      </c>
      <c r="P99" s="1">
        <v>424425</v>
      </c>
      <c r="Q99" s="1">
        <v>444590</v>
      </c>
      <c r="R99" s="8">
        <f t="shared" si="9"/>
        <v>-4.5356395780381926E-2</v>
      </c>
      <c r="S99">
        <v>35.6</v>
      </c>
      <c r="V99" s="20"/>
    </row>
    <row r="100" spans="1:22" x14ac:dyDescent="0.35">
      <c r="A100" t="s">
        <v>181</v>
      </c>
      <c r="B100" t="s">
        <v>178</v>
      </c>
      <c r="C100" t="s">
        <v>205</v>
      </c>
      <c r="D100" s="1">
        <v>75907</v>
      </c>
      <c r="E100" s="3">
        <v>935034</v>
      </c>
      <c r="F100" s="3">
        <v>946840</v>
      </c>
      <c r="G100" s="1">
        <v>956970</v>
      </c>
      <c r="H100" s="1">
        <v>937916</v>
      </c>
      <c r="I100" s="6">
        <f t="shared" si="11"/>
        <v>8.0393776676304554E-2</v>
      </c>
      <c r="J100">
        <f>SUM(K100:N100)/SUM(E100:H100)</f>
        <v>0.17489832554888318</v>
      </c>
      <c r="K100" s="1">
        <v>167186</v>
      </c>
      <c r="L100" s="1">
        <v>168218</v>
      </c>
      <c r="M100" s="1">
        <v>164643</v>
      </c>
      <c r="N100" s="1">
        <v>160502</v>
      </c>
      <c r="O100" s="1">
        <v>66555</v>
      </c>
      <c r="P100" s="1">
        <v>454293</v>
      </c>
      <c r="Q100" s="1">
        <v>439957</v>
      </c>
      <c r="R100" s="8">
        <f t="shared" si="9"/>
        <v>3.2585002625256557E-2</v>
      </c>
      <c r="S100">
        <v>37.6</v>
      </c>
      <c r="V100" s="14">
        <v>7.9000000000000008E-3</v>
      </c>
    </row>
    <row r="101" spans="1:22" x14ac:dyDescent="0.35">
      <c r="A101" t="s">
        <v>180</v>
      </c>
      <c r="B101" t="s">
        <v>179</v>
      </c>
      <c r="C101" t="s">
        <v>205</v>
      </c>
      <c r="D101" s="1">
        <v>171563</v>
      </c>
      <c r="E101" s="3">
        <v>4535773</v>
      </c>
      <c r="F101" s="1">
        <v>4464292</v>
      </c>
      <c r="G101" s="1">
        <v>4634294</v>
      </c>
      <c r="H101" s="1">
        <v>4542613</v>
      </c>
      <c r="I101" s="6">
        <f t="shared" si="11"/>
        <v>3.7753922930617925E-2</v>
      </c>
      <c r="J101">
        <f>SUM(K101:N101)/SUM(E101:H101)</f>
        <v>0.93975410205836263</v>
      </c>
      <c r="K101" s="1">
        <v>4216758</v>
      </c>
      <c r="L101" s="1">
        <v>4143743</v>
      </c>
      <c r="M101" s="1">
        <v>4257086</v>
      </c>
      <c r="N101" s="1">
        <v>4464297</v>
      </c>
      <c r="O101" s="1">
        <v>548934</v>
      </c>
      <c r="P101" s="1">
        <v>1481518</v>
      </c>
      <c r="Q101" s="1">
        <v>1455292</v>
      </c>
      <c r="R101" s="8">
        <f t="shared" si="9"/>
        <v>1.8021125657256411E-2</v>
      </c>
      <c r="S101">
        <v>23.3</v>
      </c>
      <c r="V101" s="20"/>
    </row>
    <row r="102" spans="1:22" ht="9.5" customHeight="1" x14ac:dyDescent="0.35">
      <c r="O102" s="1"/>
    </row>
  </sheetData>
  <pageMargins left="0.7" right="0.7" top="0.75" bottom="0.75" header="0.3" footer="0.3"/>
  <pageSetup paperSize="9" orientation="portrait"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E81106-46A7-4DC2-8C90-5A7E60373090}">
  <dimension ref="A1:AB93"/>
  <sheetViews>
    <sheetView tabSelected="1" topLeftCell="E1" zoomScale="61" workbookViewId="0">
      <selection activeCell="I2" sqref="I2"/>
    </sheetView>
  </sheetViews>
  <sheetFormatPr defaultRowHeight="14.5" x14ac:dyDescent="0.35"/>
  <cols>
    <col min="2" max="2" width="17.54296875" customWidth="1"/>
    <col min="3" max="3" width="14.7265625" customWidth="1"/>
    <col min="4" max="4" width="17.1796875" customWidth="1"/>
    <col min="5" max="5" width="15.7265625" customWidth="1"/>
    <col min="6" max="6" width="16.453125" customWidth="1"/>
    <col min="7" max="8" width="16.08984375" customWidth="1"/>
    <col min="9" max="9" width="17.08984375" customWidth="1"/>
    <col min="11" max="11" width="17.81640625" customWidth="1"/>
    <col min="12" max="14" width="10.90625" customWidth="1"/>
    <col min="15" max="15" width="21.90625" customWidth="1"/>
    <col min="16" max="17" width="11.54296875" customWidth="1"/>
    <col min="18" max="18" width="14.08984375" customWidth="1"/>
    <col min="20" max="21" width="22" hidden="1" customWidth="1"/>
    <col min="22" max="22" width="8.90625" style="26" bestFit="1" customWidth="1"/>
    <col min="24" max="24" width="13.08984375" customWidth="1"/>
    <col min="25" max="25" width="17.81640625" customWidth="1"/>
    <col min="26" max="26" width="25.36328125" customWidth="1"/>
    <col min="27" max="28" width="12.7265625" bestFit="1" customWidth="1"/>
  </cols>
  <sheetData>
    <row r="1" spans="1:28" x14ac:dyDescent="0.35">
      <c r="T1" t="s">
        <v>334</v>
      </c>
    </row>
    <row r="2" spans="1:28" x14ac:dyDescent="0.35">
      <c r="A2" t="s">
        <v>0</v>
      </c>
      <c r="B2" t="s">
        <v>238</v>
      </c>
      <c r="C2" t="s">
        <v>239</v>
      </c>
      <c r="D2" t="s">
        <v>211</v>
      </c>
      <c r="E2" t="s">
        <v>219</v>
      </c>
      <c r="F2" t="s">
        <v>207</v>
      </c>
      <c r="G2" t="s">
        <v>208</v>
      </c>
      <c r="H2" t="s">
        <v>206</v>
      </c>
      <c r="I2" t="s">
        <v>336</v>
      </c>
      <c r="J2" t="s">
        <v>348</v>
      </c>
      <c r="K2" t="s">
        <v>224</v>
      </c>
      <c r="L2" t="s">
        <v>220</v>
      </c>
      <c r="M2" t="s">
        <v>221</v>
      </c>
      <c r="N2" t="s">
        <v>222</v>
      </c>
      <c r="O2" t="s">
        <v>5</v>
      </c>
      <c r="P2" t="s">
        <v>225</v>
      </c>
      <c r="Q2" t="s">
        <v>223</v>
      </c>
      <c r="R2" s="26" t="s">
        <v>349</v>
      </c>
      <c r="S2" t="s">
        <v>338</v>
      </c>
      <c r="T2" s="26" t="s">
        <v>350</v>
      </c>
      <c r="U2" t="s">
        <v>351</v>
      </c>
      <c r="V2" s="26" t="s">
        <v>350</v>
      </c>
      <c r="W2" t="s">
        <v>351</v>
      </c>
      <c r="X2" t="s">
        <v>352</v>
      </c>
    </row>
    <row r="3" spans="1:28" x14ac:dyDescent="0.35">
      <c r="A3" t="s">
        <v>11</v>
      </c>
      <c r="B3" t="s">
        <v>30</v>
      </c>
      <c r="C3" t="s">
        <v>343</v>
      </c>
      <c r="D3" s="1">
        <v>99280000</v>
      </c>
      <c r="E3" s="3">
        <v>65830000</v>
      </c>
      <c r="F3" s="1">
        <v>66796000</v>
      </c>
      <c r="G3" s="1">
        <v>66758000</v>
      </c>
      <c r="H3" s="1">
        <v>56950000</v>
      </c>
      <c r="I3" s="6">
        <f t="shared" ref="I3:I34" si="0">D3/(SUM(E3:H3)/4)</f>
        <v>1.5492287406274625</v>
      </c>
      <c r="J3">
        <f t="shared" ref="J3:J34" si="1">SUM(K3:N3)/SUM(E3:H3)</f>
        <v>1.5733847246171011</v>
      </c>
      <c r="K3" s="1">
        <v>101698000</v>
      </c>
      <c r="L3" s="1">
        <v>98186000</v>
      </c>
      <c r="M3" s="1">
        <v>96799000</v>
      </c>
      <c r="N3" s="1">
        <v>106629000</v>
      </c>
      <c r="O3" s="1">
        <v>96184000</v>
      </c>
      <c r="P3" s="1">
        <v>94036000</v>
      </c>
      <c r="Q3" s="1">
        <v>85777000</v>
      </c>
      <c r="R3" s="8">
        <f t="shared" ref="R3:R36" si="2">(P3-Q3)/Q3</f>
        <v>9.6284551802930857E-2</v>
      </c>
      <c r="S3" s="7">
        <v>18.899999999999999</v>
      </c>
      <c r="V3" s="28">
        <v>0.08</v>
      </c>
      <c r="Z3" s="2"/>
      <c r="AA3" s="2"/>
      <c r="AB3" s="2"/>
    </row>
    <row r="4" spans="1:28" x14ac:dyDescent="0.35">
      <c r="A4" t="s">
        <v>12</v>
      </c>
      <c r="B4" t="s">
        <v>29</v>
      </c>
      <c r="C4" t="s">
        <v>201</v>
      </c>
      <c r="D4" s="1">
        <v>101832000</v>
      </c>
      <c r="E4" s="1">
        <v>343479000</v>
      </c>
      <c r="F4" s="1">
        <v>321891000</v>
      </c>
      <c r="G4" s="1">
        <v>302695000</v>
      </c>
      <c r="H4" s="1">
        <v>287723000</v>
      </c>
      <c r="I4" s="6">
        <f t="shared" si="0"/>
        <v>0.32436048122772315</v>
      </c>
      <c r="J4">
        <f t="shared" si="1"/>
        <v>0.19498275186576078</v>
      </c>
      <c r="K4" s="1">
        <v>60588000</v>
      </c>
      <c r="L4" s="1">
        <v>60567000</v>
      </c>
      <c r="M4" s="1">
        <v>62224000</v>
      </c>
      <c r="N4" s="1">
        <v>61478000</v>
      </c>
      <c r="O4" s="1">
        <v>71611000</v>
      </c>
      <c r="P4" s="1">
        <v>281724000</v>
      </c>
      <c r="Q4" s="1">
        <v>245122000</v>
      </c>
      <c r="R4" s="8">
        <f t="shared" si="2"/>
        <v>0.14932156232406721</v>
      </c>
      <c r="S4">
        <v>16.899999999999999</v>
      </c>
      <c r="V4" s="28">
        <v>0.12</v>
      </c>
    </row>
    <row r="5" spans="1:28" x14ac:dyDescent="0.35">
      <c r="A5" t="s">
        <v>13</v>
      </c>
      <c r="B5" t="s">
        <v>28</v>
      </c>
      <c r="C5" t="s">
        <v>201</v>
      </c>
      <c r="D5" s="1">
        <v>115573000</v>
      </c>
      <c r="E5" s="3">
        <v>362916000</v>
      </c>
      <c r="F5" s="1">
        <v>345267000</v>
      </c>
      <c r="G5" s="1">
        <v>325084000</v>
      </c>
      <c r="H5" s="1">
        <v>314119000</v>
      </c>
      <c r="I5" s="6">
        <f t="shared" si="0"/>
        <v>0.34310286732977779</v>
      </c>
      <c r="J5">
        <f t="shared" si="1"/>
        <v>8.2757279651117052E-2</v>
      </c>
      <c r="K5" s="1">
        <v>35559000</v>
      </c>
      <c r="L5" s="1">
        <v>23564000</v>
      </c>
      <c r="M5" s="1">
        <v>25461000</v>
      </c>
      <c r="N5" s="1">
        <v>26922000</v>
      </c>
      <c r="O5" s="1">
        <v>66728000</v>
      </c>
      <c r="P5" s="1">
        <v>96428000</v>
      </c>
      <c r="Q5" s="1">
        <v>84742000</v>
      </c>
      <c r="R5" s="8">
        <f t="shared" si="2"/>
        <v>0.13790092280097235</v>
      </c>
      <c r="S5">
        <v>25.5</v>
      </c>
      <c r="V5" s="28">
        <v>0.14000000000000001</v>
      </c>
      <c r="Z5" s="27"/>
      <c r="AA5" s="27"/>
      <c r="AB5" s="27"/>
    </row>
    <row r="6" spans="1:28" x14ac:dyDescent="0.35">
      <c r="A6" t="s">
        <v>14</v>
      </c>
      <c r="B6" t="s">
        <v>27</v>
      </c>
      <c r="C6" t="s">
        <v>201</v>
      </c>
      <c r="D6" s="1">
        <v>70623000</v>
      </c>
      <c r="E6" s="3">
        <v>333775000</v>
      </c>
      <c r="F6" s="1">
        <v>305867000</v>
      </c>
      <c r="G6" s="1">
        <v>285970000</v>
      </c>
      <c r="H6" s="1">
        <v>259151000</v>
      </c>
      <c r="I6" s="6">
        <f t="shared" si="0"/>
        <v>0.2384375609299075</v>
      </c>
      <c r="J6">
        <f t="shared" si="1"/>
        <v>0.44968993798759754</v>
      </c>
      <c r="K6" s="1">
        <v>133939000</v>
      </c>
      <c r="L6" s="1">
        <v>133245000</v>
      </c>
      <c r="M6" s="1">
        <v>130900000</v>
      </c>
      <c r="N6" s="1">
        <v>134692000</v>
      </c>
      <c r="O6" s="1">
        <v>13481000</v>
      </c>
      <c r="P6" s="1">
        <v>167702000</v>
      </c>
      <c r="Q6" s="1">
        <v>147977000</v>
      </c>
      <c r="R6" s="8">
        <f t="shared" si="2"/>
        <v>0.13329774221669582</v>
      </c>
      <c r="S6">
        <v>25.7</v>
      </c>
      <c r="V6" s="28">
        <v>0.13420000000000001</v>
      </c>
      <c r="Z6" s="25"/>
      <c r="AA6" s="24"/>
      <c r="AB6" s="24"/>
    </row>
    <row r="7" spans="1:28" x14ac:dyDescent="0.35">
      <c r="A7" t="s">
        <v>15</v>
      </c>
      <c r="B7" t="s">
        <v>26</v>
      </c>
      <c r="C7" t="s">
        <v>201</v>
      </c>
      <c r="D7" s="1">
        <v>76774000</v>
      </c>
      <c r="E7" s="3">
        <v>83843000</v>
      </c>
      <c r="F7" s="1">
        <v>79327000</v>
      </c>
      <c r="G7" s="1">
        <v>65899000</v>
      </c>
      <c r="H7" s="1">
        <v>58157000</v>
      </c>
      <c r="I7" s="6">
        <f t="shared" si="0"/>
        <v>1.0691789740483104</v>
      </c>
      <c r="J7">
        <f t="shared" si="1"/>
        <v>0.14203101390542638</v>
      </c>
      <c r="K7" s="1">
        <v>10285000</v>
      </c>
      <c r="L7" s="1">
        <v>10270000</v>
      </c>
      <c r="M7" s="1">
        <v>10225000</v>
      </c>
      <c r="N7" s="1">
        <v>10015000</v>
      </c>
      <c r="O7" s="1">
        <v>72064000</v>
      </c>
      <c r="P7" s="1">
        <v>44062000</v>
      </c>
      <c r="Q7" s="1">
        <v>26044000</v>
      </c>
      <c r="R7" s="8">
        <f t="shared" si="2"/>
        <v>0.69182921210259563</v>
      </c>
      <c r="S7" s="9">
        <v>12.1</v>
      </c>
      <c r="V7" s="28">
        <v>0.1424</v>
      </c>
      <c r="Z7" s="26"/>
      <c r="AA7" s="26"/>
      <c r="AB7" s="26"/>
    </row>
    <row r="8" spans="1:28" x14ac:dyDescent="0.35">
      <c r="A8" t="s">
        <v>16</v>
      </c>
      <c r="B8" t="s">
        <v>25</v>
      </c>
      <c r="C8" t="s">
        <v>201</v>
      </c>
      <c r="D8" s="1">
        <v>71507000</v>
      </c>
      <c r="E8" s="3">
        <v>195070000</v>
      </c>
      <c r="F8" s="1">
        <v>185029000</v>
      </c>
      <c r="G8" s="1">
        <v>182637000</v>
      </c>
      <c r="H8" s="1">
        <v>164529000</v>
      </c>
      <c r="I8" s="6">
        <f t="shared" si="0"/>
        <v>0.39329267873471158</v>
      </c>
      <c r="J8">
        <f t="shared" si="1"/>
        <v>0.27113363079482722</v>
      </c>
      <c r="K8" s="1">
        <v>49560000</v>
      </c>
      <c r="L8" s="1">
        <v>49519000</v>
      </c>
      <c r="M8" s="1">
        <v>49060000</v>
      </c>
      <c r="N8" s="1">
        <v>49047000</v>
      </c>
      <c r="O8" s="1">
        <v>50137000</v>
      </c>
      <c r="P8" s="1">
        <v>47516000</v>
      </c>
      <c r="Q8" s="1">
        <v>39071000</v>
      </c>
      <c r="R8" s="8">
        <f t="shared" si="2"/>
        <v>0.21614496685521231</v>
      </c>
      <c r="S8" s="7">
        <v>32.799999999999997</v>
      </c>
      <c r="V8" s="28">
        <v>0.26669999999999999</v>
      </c>
      <c r="Z8" s="26"/>
      <c r="AA8" s="26"/>
      <c r="AB8" s="26"/>
    </row>
    <row r="9" spans="1:28" x14ac:dyDescent="0.35">
      <c r="A9" t="s">
        <v>17</v>
      </c>
      <c r="B9" t="s">
        <v>24</v>
      </c>
      <c r="C9" t="s">
        <v>201</v>
      </c>
      <c r="D9" s="1">
        <v>5921000</v>
      </c>
      <c r="E9" s="3">
        <v>78072000</v>
      </c>
      <c r="F9" s="1">
        <v>75418000</v>
      </c>
      <c r="G9" s="1">
        <v>73680000</v>
      </c>
      <c r="H9" s="1">
        <v>70710000</v>
      </c>
      <c r="I9" s="6">
        <f t="shared" si="0"/>
        <v>7.9508526923593392E-2</v>
      </c>
      <c r="J9">
        <f t="shared" si="1"/>
        <v>0.17680945347119645</v>
      </c>
      <c r="K9" s="1">
        <v>13134000</v>
      </c>
      <c r="L9" s="1">
        <v>13128000</v>
      </c>
      <c r="M9" s="1">
        <v>13623000</v>
      </c>
      <c r="N9" s="1">
        <v>12783000</v>
      </c>
      <c r="O9" s="1">
        <v>5586000</v>
      </c>
      <c r="P9" s="1">
        <v>22496000</v>
      </c>
      <c r="Q9" s="1">
        <v>25500000</v>
      </c>
      <c r="R9" s="8">
        <f t="shared" si="2"/>
        <v>-0.11780392156862746</v>
      </c>
      <c r="S9" s="9">
        <v>24.8</v>
      </c>
      <c r="V9" s="28">
        <v>0.05</v>
      </c>
      <c r="Z9" s="26"/>
      <c r="AA9" s="26"/>
      <c r="AB9" s="26"/>
    </row>
    <row r="10" spans="1:28" x14ac:dyDescent="0.35">
      <c r="A10" t="s">
        <v>18</v>
      </c>
      <c r="B10" t="s">
        <v>23</v>
      </c>
      <c r="C10" t="s">
        <v>201</v>
      </c>
      <c r="D10" s="1">
        <v>6869000</v>
      </c>
      <c r="E10" s="3">
        <v>11448000</v>
      </c>
      <c r="F10" s="3">
        <v>13095000</v>
      </c>
      <c r="G10" s="1">
        <v>14105000</v>
      </c>
      <c r="H10" s="1">
        <v>14545000</v>
      </c>
      <c r="I10" s="6">
        <f t="shared" si="0"/>
        <v>0.51653413043069574</v>
      </c>
      <c r="J10">
        <f t="shared" si="1"/>
        <v>0.47487451356381477</v>
      </c>
      <c r="K10" s="1">
        <v>6563000</v>
      </c>
      <c r="L10" s="1">
        <v>6563000</v>
      </c>
      <c r="M10" s="1">
        <v>6056000</v>
      </c>
      <c r="N10" s="1">
        <v>6078000</v>
      </c>
      <c r="O10" s="1">
        <v>9437000</v>
      </c>
      <c r="P10" s="1">
        <v>5873000</v>
      </c>
      <c r="Q10" s="1">
        <v>5309000</v>
      </c>
      <c r="R10" s="8">
        <f t="shared" si="2"/>
        <v>0.10623469579958561</v>
      </c>
      <c r="S10" s="9">
        <v>14.2</v>
      </c>
      <c r="V10" s="28">
        <v>0.18</v>
      </c>
      <c r="Z10" s="26"/>
      <c r="AA10" s="26"/>
      <c r="AB10" s="26"/>
    </row>
    <row r="11" spans="1:28" x14ac:dyDescent="0.35">
      <c r="A11" t="s">
        <v>19</v>
      </c>
      <c r="B11" t="s">
        <v>22</v>
      </c>
      <c r="C11" t="s">
        <v>201</v>
      </c>
      <c r="D11" s="1">
        <v>6205000</v>
      </c>
      <c r="E11" s="1">
        <v>60666000</v>
      </c>
      <c r="F11" s="1">
        <v>61173000</v>
      </c>
      <c r="G11" s="1">
        <v>58525000</v>
      </c>
      <c r="H11" s="1">
        <v>57633000</v>
      </c>
      <c r="I11" s="6">
        <f t="shared" si="0"/>
        <v>0.10428702882809447</v>
      </c>
      <c r="J11">
        <f t="shared" si="1"/>
        <v>0.19150661562960877</v>
      </c>
      <c r="K11" s="1">
        <v>11369000</v>
      </c>
      <c r="L11" s="1">
        <v>11392000</v>
      </c>
      <c r="M11" s="1">
        <v>11424000</v>
      </c>
      <c r="N11" s="1">
        <v>11393000</v>
      </c>
      <c r="O11" s="1">
        <v>12647000</v>
      </c>
      <c r="P11" s="1">
        <v>9829000</v>
      </c>
      <c r="Q11" s="1">
        <v>9133000</v>
      </c>
      <c r="R11" s="8">
        <f t="shared" si="2"/>
        <v>7.6207160845286323E-2</v>
      </c>
      <c r="S11" s="9">
        <v>18.5</v>
      </c>
      <c r="V11" s="28">
        <v>0.15</v>
      </c>
      <c r="Z11" s="26"/>
      <c r="AA11" s="26"/>
      <c r="AB11" s="26"/>
    </row>
    <row r="12" spans="1:28" x14ac:dyDescent="0.35">
      <c r="A12" t="s">
        <v>20</v>
      </c>
      <c r="B12" t="s">
        <v>21</v>
      </c>
      <c r="C12" t="s">
        <v>201</v>
      </c>
      <c r="D12" s="1">
        <v>-20504000</v>
      </c>
      <c r="E12" s="3">
        <v>105751000</v>
      </c>
      <c r="F12" s="1">
        <v>106413000</v>
      </c>
      <c r="G12" s="1">
        <v>105032000</v>
      </c>
      <c r="H12" s="1">
        <v>104864000</v>
      </c>
      <c r="I12" s="6">
        <f t="shared" si="0"/>
        <v>-0.1943230820262522</v>
      </c>
      <c r="J12">
        <f t="shared" si="1"/>
        <v>0.4766028526749751</v>
      </c>
      <c r="K12" s="1">
        <v>50757000</v>
      </c>
      <c r="L12" s="1">
        <v>50151000</v>
      </c>
      <c r="M12" s="1">
        <v>50011000</v>
      </c>
      <c r="N12" s="1">
        <v>50236000</v>
      </c>
      <c r="O12" s="1">
        <v>-10943000</v>
      </c>
      <c r="P12" s="1">
        <v>12859000</v>
      </c>
      <c r="Q12" s="1">
        <v>12833000</v>
      </c>
      <c r="R12" s="8">
        <f t="shared" si="2"/>
        <v>2.0260266500428583E-3</v>
      </c>
      <c r="S12" s="9">
        <v>18.8</v>
      </c>
      <c r="V12" s="28">
        <v>0.312</v>
      </c>
      <c r="Z12" s="26"/>
      <c r="AA12" s="26"/>
      <c r="AB12" s="26"/>
    </row>
    <row r="13" spans="1:28" x14ac:dyDescent="0.35">
      <c r="A13" t="s">
        <v>68</v>
      </c>
      <c r="B13" t="s">
        <v>77</v>
      </c>
      <c r="C13" t="s">
        <v>201</v>
      </c>
      <c r="D13" s="1">
        <v>1048533</v>
      </c>
      <c r="E13" s="3">
        <v>8902368</v>
      </c>
      <c r="F13" s="4" t="s">
        <v>209</v>
      </c>
      <c r="G13" s="4">
        <v>8679834</v>
      </c>
      <c r="H13" s="4" t="s">
        <v>210</v>
      </c>
      <c r="I13" s="6">
        <f t="shared" si="0"/>
        <v>0.23854418234985583</v>
      </c>
      <c r="J13">
        <f t="shared" si="1"/>
        <v>1.4589185131646195E-2</v>
      </c>
      <c r="K13" s="1">
        <v>61477</v>
      </c>
      <c r="L13" s="1">
        <v>64432</v>
      </c>
      <c r="M13" s="1">
        <v>66574</v>
      </c>
      <c r="N13" s="1">
        <v>64027</v>
      </c>
      <c r="O13" s="1">
        <v>1702416</v>
      </c>
      <c r="P13" s="1">
        <v>1174715</v>
      </c>
      <c r="Q13" s="1">
        <v>1141234</v>
      </c>
      <c r="R13" s="8">
        <f t="shared" si="2"/>
        <v>2.9337541643519208E-2</v>
      </c>
      <c r="S13" s="9">
        <v>15.8</v>
      </c>
      <c r="V13" s="28">
        <v>0.1827</v>
      </c>
    </row>
    <row r="14" spans="1:28" x14ac:dyDescent="0.35">
      <c r="A14" t="s">
        <v>69</v>
      </c>
      <c r="B14" t="s">
        <v>78</v>
      </c>
      <c r="C14" t="s">
        <v>201</v>
      </c>
      <c r="D14" s="1">
        <v>-34037</v>
      </c>
      <c r="E14" s="1">
        <v>8004291</v>
      </c>
      <c r="F14" s="1">
        <v>7952966</v>
      </c>
      <c r="G14" s="1">
        <v>8228867</v>
      </c>
      <c r="H14" s="1">
        <v>8679473</v>
      </c>
      <c r="I14" s="6">
        <f t="shared" si="0"/>
        <v>-4.1425688996308205E-3</v>
      </c>
      <c r="J14">
        <f t="shared" si="1"/>
        <v>0.13508386900746089</v>
      </c>
      <c r="K14" s="1">
        <v>1102590</v>
      </c>
      <c r="L14" s="1">
        <v>1100940</v>
      </c>
      <c r="M14" s="1">
        <v>1110147</v>
      </c>
      <c r="N14" s="1">
        <v>1125935</v>
      </c>
      <c r="O14" s="1">
        <v>724387</v>
      </c>
      <c r="P14" s="1">
        <v>1228425</v>
      </c>
      <c r="Q14" s="1">
        <v>1082502</v>
      </c>
      <c r="R14" s="8">
        <f t="shared" si="2"/>
        <v>0.13480159851898657</v>
      </c>
      <c r="S14" s="9">
        <v>20.9</v>
      </c>
      <c r="V14" s="28">
        <v>0.2263</v>
      </c>
    </row>
    <row r="15" spans="1:28" x14ac:dyDescent="0.35">
      <c r="A15" t="s">
        <v>70</v>
      </c>
      <c r="B15" t="s">
        <v>79</v>
      </c>
      <c r="C15" t="s">
        <v>201</v>
      </c>
      <c r="D15" s="1">
        <v>1106212</v>
      </c>
      <c r="E15" s="3">
        <v>2014802</v>
      </c>
      <c r="F15" s="1">
        <v>2002692</v>
      </c>
      <c r="G15" s="3">
        <v>1989377</v>
      </c>
      <c r="H15" s="1">
        <v>1961406</v>
      </c>
      <c r="I15" s="6">
        <f t="shared" si="0"/>
        <v>0.55530800447825801</v>
      </c>
      <c r="J15">
        <f t="shared" si="1"/>
        <v>6.5711069030356242E-2</v>
      </c>
      <c r="K15" s="1">
        <v>132937</v>
      </c>
      <c r="L15" s="1">
        <v>124427</v>
      </c>
      <c r="M15" s="1">
        <v>130639</v>
      </c>
      <c r="N15" s="1">
        <v>135601</v>
      </c>
      <c r="O15" s="1">
        <v>916026</v>
      </c>
      <c r="P15" s="1">
        <v>763654</v>
      </c>
      <c r="Q15" s="1">
        <v>709640</v>
      </c>
      <c r="R15" s="8">
        <f t="shared" si="2"/>
        <v>7.6114649681528659E-2</v>
      </c>
      <c r="S15" s="9">
        <v>15.5</v>
      </c>
      <c r="V15" s="28">
        <v>0.2</v>
      </c>
    </row>
    <row r="16" spans="1:28" x14ac:dyDescent="0.35">
      <c r="A16" t="s">
        <v>71</v>
      </c>
      <c r="B16" t="s">
        <v>80</v>
      </c>
      <c r="C16" t="s">
        <v>201</v>
      </c>
      <c r="D16" s="1">
        <v>130000</v>
      </c>
      <c r="E16" s="1">
        <v>6567000</v>
      </c>
      <c r="F16" s="1">
        <v>6405000</v>
      </c>
      <c r="G16" s="1">
        <v>6265000</v>
      </c>
      <c r="H16" s="1">
        <v>6133000</v>
      </c>
      <c r="I16" s="6">
        <f t="shared" si="0"/>
        <v>2.0496649586125345E-2</v>
      </c>
      <c r="J16">
        <f t="shared" si="1"/>
        <v>0.16078044934962554</v>
      </c>
      <c r="K16" s="1">
        <v>947000</v>
      </c>
      <c r="L16" s="1">
        <v>952000</v>
      </c>
      <c r="M16" s="1">
        <v>960000</v>
      </c>
      <c r="N16" s="1">
        <v>1220000</v>
      </c>
      <c r="O16" s="1">
        <v>754000</v>
      </c>
      <c r="P16" s="1">
        <v>688000</v>
      </c>
      <c r="Q16" s="1">
        <v>617000</v>
      </c>
      <c r="R16" s="8">
        <f t="shared" si="2"/>
        <v>0.11507293354943274</v>
      </c>
      <c r="S16" s="9">
        <v>15.9</v>
      </c>
      <c r="V16" s="28">
        <v>0.25</v>
      </c>
    </row>
    <row r="17" spans="1:22" x14ac:dyDescent="0.35">
      <c r="A17" t="s">
        <v>72</v>
      </c>
      <c r="B17" t="s">
        <v>81</v>
      </c>
      <c r="C17" t="s">
        <v>201</v>
      </c>
      <c r="D17" s="1">
        <v>-117079</v>
      </c>
      <c r="E17" s="1">
        <v>1239727</v>
      </c>
      <c r="F17" s="1">
        <v>1425878</v>
      </c>
      <c r="G17" s="1">
        <v>1046201</v>
      </c>
      <c r="H17" s="1">
        <v>973090</v>
      </c>
      <c r="I17" s="6">
        <f t="shared" si="0"/>
        <v>-9.9962944748399965E-2</v>
      </c>
      <c r="J17">
        <f t="shared" si="1"/>
        <v>1.67601457961927</v>
      </c>
      <c r="K17" s="1">
        <v>3462113</v>
      </c>
      <c r="L17" s="1">
        <v>1475894</v>
      </c>
      <c r="M17" s="1">
        <v>1463213</v>
      </c>
      <c r="N17" s="1">
        <v>1450734</v>
      </c>
      <c r="O17" s="1">
        <v>179180</v>
      </c>
      <c r="P17" s="1">
        <v>512316</v>
      </c>
      <c r="Q17" s="1">
        <v>400996</v>
      </c>
      <c r="R17" s="8">
        <f t="shared" si="2"/>
        <v>0.2776087542020369</v>
      </c>
      <c r="S17" s="9">
        <v>25.6</v>
      </c>
      <c r="V17" s="28">
        <v>0.25240000000000001</v>
      </c>
    </row>
    <row r="18" spans="1:22" x14ac:dyDescent="0.35">
      <c r="A18" t="s">
        <v>73</v>
      </c>
      <c r="B18" t="s">
        <v>82</v>
      </c>
      <c r="C18" t="s">
        <v>201</v>
      </c>
      <c r="D18" s="1">
        <v>-40122</v>
      </c>
      <c r="E18" s="1">
        <v>-541197</v>
      </c>
      <c r="F18" s="1">
        <v>-550919</v>
      </c>
      <c r="G18" s="1">
        <v>-545350</v>
      </c>
      <c r="H18" s="1">
        <v>-528255</v>
      </c>
      <c r="I18" s="6">
        <f t="shared" si="0"/>
        <v>7.4103728042531791E-2</v>
      </c>
      <c r="J18">
        <f t="shared" si="1"/>
        <v>-2.7116789281721885</v>
      </c>
      <c r="K18" s="1">
        <v>1302723</v>
      </c>
      <c r="L18" s="1">
        <v>1408968</v>
      </c>
      <c r="M18" s="1">
        <v>1579311</v>
      </c>
      <c r="N18" s="1">
        <v>1581738</v>
      </c>
      <c r="O18" s="1">
        <v>489295</v>
      </c>
      <c r="P18" s="1">
        <v>620398</v>
      </c>
      <c r="Q18" s="1">
        <v>592907</v>
      </c>
      <c r="R18" s="8">
        <f t="shared" si="2"/>
        <v>4.6366462193902246E-2</v>
      </c>
      <c r="S18" s="9">
        <v>20.8</v>
      </c>
      <c r="V18" s="28">
        <v>0.14000000000000001</v>
      </c>
    </row>
    <row r="19" spans="1:22" x14ac:dyDescent="0.35">
      <c r="A19" t="s">
        <v>74</v>
      </c>
      <c r="B19" t="s">
        <v>83</v>
      </c>
      <c r="C19" t="s">
        <v>201</v>
      </c>
      <c r="D19" s="1">
        <v>-429703</v>
      </c>
      <c r="E19" s="3">
        <v>1368922</v>
      </c>
      <c r="F19" s="1">
        <v>1219555</v>
      </c>
      <c r="G19" s="1">
        <v>1028834</v>
      </c>
      <c r="H19" s="1">
        <v>1032851</v>
      </c>
      <c r="I19" s="6">
        <f t="shared" si="0"/>
        <v>-0.36962411202018336</v>
      </c>
      <c r="J19">
        <f t="shared" si="1"/>
        <v>1.0686591133814263</v>
      </c>
      <c r="K19" s="1">
        <v>1230600</v>
      </c>
      <c r="L19" s="1">
        <v>1244526</v>
      </c>
      <c r="M19" s="1">
        <v>1244974</v>
      </c>
      <c r="N19" s="1">
        <v>1249338</v>
      </c>
      <c r="O19" s="1">
        <v>1467854</v>
      </c>
      <c r="P19" s="1">
        <v>1356716</v>
      </c>
      <c r="Q19" s="1">
        <v>1189128</v>
      </c>
      <c r="R19" s="8">
        <f t="shared" si="2"/>
        <v>0.14093352439770993</v>
      </c>
      <c r="S19" s="9">
        <v>17.7</v>
      </c>
      <c r="V19" s="28">
        <v>0.51</v>
      </c>
    </row>
    <row r="20" spans="1:22" x14ac:dyDescent="0.35">
      <c r="A20" t="s">
        <v>75</v>
      </c>
      <c r="B20" t="s">
        <v>84</v>
      </c>
      <c r="C20" t="s">
        <v>201</v>
      </c>
      <c r="D20" s="1">
        <v>-108114</v>
      </c>
      <c r="E20" s="3">
        <v>927234</v>
      </c>
      <c r="F20" s="1">
        <v>859106</v>
      </c>
      <c r="G20" s="1">
        <v>811518</v>
      </c>
      <c r="H20" s="1">
        <v>759418</v>
      </c>
      <c r="I20" s="6">
        <f t="shared" si="0"/>
        <v>-0.12881157223892226</v>
      </c>
      <c r="J20">
        <f t="shared" si="1"/>
        <v>0.70378544987066893</v>
      </c>
      <c r="K20" s="1">
        <v>595014</v>
      </c>
      <c r="L20" s="1">
        <v>587733</v>
      </c>
      <c r="M20" s="1">
        <v>589311</v>
      </c>
      <c r="N20" s="1">
        <v>590744</v>
      </c>
      <c r="O20" s="1">
        <v>261823</v>
      </c>
      <c r="P20" s="1">
        <v>388432</v>
      </c>
      <c r="Q20" s="1">
        <v>334999</v>
      </c>
      <c r="R20" s="8">
        <f t="shared" si="2"/>
        <v>0.15950196866259303</v>
      </c>
      <c r="S20" s="9">
        <v>14.3</v>
      </c>
      <c r="V20" s="28">
        <v>0.25</v>
      </c>
    </row>
    <row r="21" spans="1:22" x14ac:dyDescent="0.35">
      <c r="A21" t="s">
        <v>76</v>
      </c>
      <c r="B21" t="s">
        <v>85</v>
      </c>
      <c r="C21" t="s">
        <v>201</v>
      </c>
      <c r="D21" s="1">
        <v>-23099</v>
      </c>
      <c r="E21" s="3">
        <v>2004544</v>
      </c>
      <c r="F21" s="3">
        <v>1908286</v>
      </c>
      <c r="G21" s="1">
        <v>1751882</v>
      </c>
      <c r="H21" s="1">
        <v>1600899</v>
      </c>
      <c r="I21" s="6">
        <f t="shared" si="0"/>
        <v>-1.2716893321153583E-2</v>
      </c>
      <c r="J21">
        <f t="shared" si="1"/>
        <v>0.33570569632753527</v>
      </c>
      <c r="K21" s="1">
        <v>280532</v>
      </c>
      <c r="L21" s="1">
        <v>655149</v>
      </c>
      <c r="M21" s="1">
        <v>745416</v>
      </c>
      <c r="N21" s="1">
        <v>758010</v>
      </c>
      <c r="O21" s="1">
        <v>512483</v>
      </c>
      <c r="P21" s="1">
        <v>760866</v>
      </c>
      <c r="Q21" s="1">
        <v>637230</v>
      </c>
      <c r="R21" s="8">
        <f t="shared" si="2"/>
        <v>0.19402099712819548</v>
      </c>
      <c r="S21" s="9">
        <v>16.7</v>
      </c>
      <c r="V21" s="28">
        <v>0.30309999999999998</v>
      </c>
    </row>
    <row r="22" spans="1:22" x14ac:dyDescent="0.35">
      <c r="A22" t="s">
        <v>31</v>
      </c>
      <c r="B22" t="s">
        <v>86</v>
      </c>
      <c r="C22" t="s">
        <v>202</v>
      </c>
      <c r="D22" s="1">
        <v>22661000</v>
      </c>
      <c r="E22" s="3">
        <v>78473000</v>
      </c>
      <c r="F22" s="1">
        <v>78109000</v>
      </c>
      <c r="G22" s="1">
        <v>71490000</v>
      </c>
      <c r="H22" s="1">
        <v>70158000</v>
      </c>
      <c r="I22" s="6">
        <f t="shared" si="0"/>
        <v>0.30393991214834187</v>
      </c>
      <c r="J22">
        <f t="shared" si="1"/>
        <v>0.58812996680414442</v>
      </c>
      <c r="K22" s="1">
        <v>50761000</v>
      </c>
      <c r="L22" s="1">
        <v>52252000</v>
      </c>
      <c r="M22" s="1">
        <v>36634000</v>
      </c>
      <c r="N22" s="1">
        <v>35751000</v>
      </c>
      <c r="O22" s="1">
        <v>16397000</v>
      </c>
      <c r="P22" s="1">
        <v>23743000</v>
      </c>
      <c r="Q22" s="1">
        <v>22447000</v>
      </c>
      <c r="R22" s="8">
        <f t="shared" si="2"/>
        <v>5.7736000356395062E-2</v>
      </c>
      <c r="S22">
        <v>22.6</v>
      </c>
      <c r="V22" s="29">
        <v>0.19400000000000001</v>
      </c>
    </row>
    <row r="23" spans="1:22" x14ac:dyDescent="0.35">
      <c r="A23" t="s">
        <v>32</v>
      </c>
      <c r="B23" t="s">
        <v>242</v>
      </c>
      <c r="C23" t="s">
        <v>202</v>
      </c>
      <c r="D23" s="1">
        <v>22106000</v>
      </c>
      <c r="E23" s="3">
        <v>105169000</v>
      </c>
      <c r="F23" s="1">
        <v>102591000</v>
      </c>
      <c r="G23" s="1">
        <v>104455000</v>
      </c>
      <c r="H23" s="1">
        <v>99234000</v>
      </c>
      <c r="I23" s="6">
        <f t="shared" si="0"/>
        <v>0.21490877362686506</v>
      </c>
      <c r="J23">
        <f t="shared" si="1"/>
        <v>0.75655306003903278</v>
      </c>
      <c r="K23" s="1">
        <v>81271000</v>
      </c>
      <c r="L23" s="1">
        <v>76904000</v>
      </c>
      <c r="M23" s="1">
        <v>78010000</v>
      </c>
      <c r="N23" s="1">
        <v>75098000</v>
      </c>
      <c r="O23" s="1">
        <v>25271000</v>
      </c>
      <c r="P23" s="1">
        <v>109575000</v>
      </c>
      <c r="Q23" s="1">
        <v>99796000</v>
      </c>
      <c r="R23" s="8">
        <f t="shared" si="2"/>
        <v>9.7989899394765323E-2</v>
      </c>
      <c r="S23" s="9">
        <v>16.899999999999999</v>
      </c>
      <c r="V23" s="26">
        <v>0</v>
      </c>
    </row>
    <row r="24" spans="1:22" x14ac:dyDescent="0.35">
      <c r="A24" t="s">
        <v>33</v>
      </c>
      <c r="B24" t="s">
        <v>87</v>
      </c>
      <c r="C24" t="s">
        <v>202</v>
      </c>
      <c r="D24" s="1">
        <v>10752000</v>
      </c>
      <c r="E24" s="3">
        <v>89012000</v>
      </c>
      <c r="F24" s="1">
        <v>90637000</v>
      </c>
      <c r="G24" s="1">
        <v>88497000</v>
      </c>
      <c r="H24" s="1">
        <v>92558000</v>
      </c>
      <c r="I24" s="6">
        <f t="shared" si="0"/>
        <v>0.11923349893541518</v>
      </c>
      <c r="J24">
        <f t="shared" si="1"/>
        <v>0.69997283090844575</v>
      </c>
      <c r="K24" s="1">
        <v>60926000</v>
      </c>
      <c r="L24" s="1">
        <v>61291000</v>
      </c>
      <c r="M24" s="1">
        <v>63649000</v>
      </c>
      <c r="N24" s="1">
        <v>66617000</v>
      </c>
      <c r="O24" s="1">
        <v>12438000</v>
      </c>
      <c r="P24" s="1">
        <v>14653000</v>
      </c>
      <c r="Q24" s="1">
        <v>13283000</v>
      </c>
      <c r="R24" s="8">
        <f t="shared" si="2"/>
        <v>0.10313935105021456</v>
      </c>
      <c r="S24" s="9">
        <v>18.600000000000001</v>
      </c>
      <c r="V24" s="28">
        <v>0.2011</v>
      </c>
    </row>
    <row r="25" spans="1:22" x14ac:dyDescent="0.35">
      <c r="A25" t="s">
        <v>34</v>
      </c>
      <c r="B25" t="s">
        <v>88</v>
      </c>
      <c r="C25" t="s">
        <v>202</v>
      </c>
      <c r="D25" s="1">
        <v>16406000</v>
      </c>
      <c r="E25" s="3">
        <v>49060000</v>
      </c>
      <c r="F25" s="1">
        <v>48400000</v>
      </c>
      <c r="G25" s="1">
        <v>46372000</v>
      </c>
      <c r="H25" s="1">
        <v>44560000</v>
      </c>
      <c r="I25" s="6">
        <f t="shared" si="0"/>
        <v>0.34833750902373772</v>
      </c>
      <c r="J25">
        <f t="shared" si="1"/>
        <v>0.53620642065480484</v>
      </c>
      <c r="K25" s="1">
        <v>27395000</v>
      </c>
      <c r="L25" s="3">
        <v>26215000</v>
      </c>
      <c r="M25" s="1">
        <v>23869000</v>
      </c>
      <c r="N25" s="1">
        <v>23538000</v>
      </c>
      <c r="O25" s="1">
        <v>14722000</v>
      </c>
      <c r="P25" s="1">
        <v>15806000</v>
      </c>
      <c r="Q25" s="1">
        <v>16112000</v>
      </c>
      <c r="R25" s="8">
        <f t="shared" si="2"/>
        <v>-1.8992055610724926E-2</v>
      </c>
      <c r="S25" s="9">
        <v>19</v>
      </c>
      <c r="V25" s="28">
        <v>9.7000000000000003E-2</v>
      </c>
    </row>
    <row r="26" spans="1:22" x14ac:dyDescent="0.35">
      <c r="A26" t="s">
        <v>35</v>
      </c>
      <c r="B26" t="s">
        <v>89</v>
      </c>
      <c r="C26" t="s">
        <v>202</v>
      </c>
      <c r="D26" s="1">
        <v>13979000</v>
      </c>
      <c r="E26" s="3">
        <v>50829000</v>
      </c>
      <c r="F26" s="1">
        <v>49064000</v>
      </c>
      <c r="G26" s="1">
        <v>47901000</v>
      </c>
      <c r="H26" s="1">
        <v>40028000</v>
      </c>
      <c r="I26" s="6">
        <f t="shared" si="0"/>
        <v>0.29770740381850902</v>
      </c>
      <c r="J26">
        <f t="shared" si="1"/>
        <v>0.30176976073090478</v>
      </c>
      <c r="K26" s="1">
        <v>13437000</v>
      </c>
      <c r="L26" s="1">
        <v>13242000</v>
      </c>
      <c r="M26" s="1">
        <v>15021000</v>
      </c>
      <c r="N26" s="1">
        <v>14979000</v>
      </c>
      <c r="O26" s="1">
        <v>6775000</v>
      </c>
      <c r="P26" s="1">
        <v>11142000</v>
      </c>
      <c r="Q26" s="1">
        <v>10377000</v>
      </c>
      <c r="R26" s="8">
        <f t="shared" si="2"/>
        <v>7.3720728534258456E-2</v>
      </c>
      <c r="S26" s="9">
        <v>19.5</v>
      </c>
      <c r="V26" s="28">
        <v>0.10929999999999999</v>
      </c>
    </row>
    <row r="27" spans="1:22" x14ac:dyDescent="0.35">
      <c r="A27" t="s">
        <v>36</v>
      </c>
      <c r="B27" t="s">
        <v>90</v>
      </c>
      <c r="C27" t="s">
        <v>202</v>
      </c>
      <c r="D27" s="1">
        <v>5933000</v>
      </c>
      <c r="E27" s="3">
        <v>6207000</v>
      </c>
      <c r="F27" s="1">
        <v>5877000</v>
      </c>
      <c r="G27" s="1">
        <v>7527000</v>
      </c>
      <c r="H27" s="1">
        <v>5925000</v>
      </c>
      <c r="I27" s="6">
        <f t="shared" si="0"/>
        <v>0.92935463659147866</v>
      </c>
      <c r="J27">
        <f t="shared" si="1"/>
        <v>9.1667449874686717</v>
      </c>
      <c r="K27" s="1">
        <v>56204000</v>
      </c>
      <c r="L27" s="1">
        <v>57381000</v>
      </c>
      <c r="M27" s="1">
        <v>60099000</v>
      </c>
      <c r="N27" s="1">
        <v>60398000</v>
      </c>
      <c r="O27" s="1">
        <v>10605000</v>
      </c>
      <c r="P27" s="1">
        <v>9179000</v>
      </c>
      <c r="Q27" s="1">
        <v>8388000</v>
      </c>
      <c r="R27" s="8">
        <f t="shared" si="2"/>
        <v>9.4301382927992367E-2</v>
      </c>
      <c r="S27" s="9">
        <v>22.3</v>
      </c>
      <c r="V27" s="28">
        <v>0.17799999999999999</v>
      </c>
    </row>
    <row r="28" spans="1:22" x14ac:dyDescent="0.35">
      <c r="A28" t="s">
        <v>37</v>
      </c>
      <c r="B28" t="s">
        <v>91</v>
      </c>
      <c r="C28" t="s">
        <v>202</v>
      </c>
      <c r="D28" s="1">
        <v>5049000</v>
      </c>
      <c r="E28" s="3">
        <v>17489000</v>
      </c>
      <c r="F28" s="1">
        <v>17448000</v>
      </c>
      <c r="G28" s="1">
        <v>16388000</v>
      </c>
      <c r="H28" s="1">
        <v>17200000</v>
      </c>
      <c r="I28" s="6">
        <f t="shared" si="0"/>
        <v>0.29472455308281648</v>
      </c>
      <c r="J28">
        <f t="shared" si="1"/>
        <v>2.9882232761765777</v>
      </c>
      <c r="K28" s="1">
        <v>50929000</v>
      </c>
      <c r="L28" s="1">
        <v>51239000</v>
      </c>
      <c r="M28" s="1">
        <v>51200000</v>
      </c>
      <c r="N28" s="1">
        <v>51400000</v>
      </c>
      <c r="O28" s="1">
        <v>14578000</v>
      </c>
      <c r="P28" s="1">
        <v>12269000</v>
      </c>
      <c r="Q28" s="1">
        <v>12201000</v>
      </c>
      <c r="R28" s="8">
        <f t="shared" si="2"/>
        <v>5.5733136628145236E-3</v>
      </c>
      <c r="S28" s="9">
        <v>17.899999999999999</v>
      </c>
      <c r="V28" s="28">
        <v>0.23100000000000001</v>
      </c>
    </row>
    <row r="29" spans="1:22" x14ac:dyDescent="0.35">
      <c r="A29" t="s">
        <v>38</v>
      </c>
      <c r="B29" t="s">
        <v>92</v>
      </c>
      <c r="C29" t="s">
        <v>202</v>
      </c>
      <c r="D29" s="1">
        <v>4662000</v>
      </c>
      <c r="E29" s="3">
        <v>48256000</v>
      </c>
      <c r="F29" s="1">
        <v>49615000</v>
      </c>
      <c r="G29" s="1">
        <v>48716000</v>
      </c>
      <c r="H29" s="1">
        <v>48160000</v>
      </c>
      <c r="I29" s="6">
        <f t="shared" si="0"/>
        <v>9.5755005211890301E-2</v>
      </c>
      <c r="J29">
        <f t="shared" si="1"/>
        <v>0.57158261744725203</v>
      </c>
      <c r="K29" s="1">
        <v>28516000</v>
      </c>
      <c r="L29" s="1">
        <v>26607000</v>
      </c>
      <c r="M29" s="1">
        <v>28326000</v>
      </c>
      <c r="N29" s="1">
        <v>27865000</v>
      </c>
      <c r="O29" s="1">
        <v>5185000</v>
      </c>
      <c r="P29" s="1">
        <v>8927000</v>
      </c>
      <c r="Q29" s="1">
        <v>8589000</v>
      </c>
      <c r="R29" s="8">
        <f t="shared" si="2"/>
        <v>3.9352660379555246E-2</v>
      </c>
      <c r="S29" s="9">
        <v>18.3</v>
      </c>
      <c r="V29" s="28">
        <v>8.1600000000000006E-2</v>
      </c>
    </row>
    <row r="30" spans="1:22" x14ac:dyDescent="0.35">
      <c r="A30" t="s">
        <v>39</v>
      </c>
      <c r="B30" t="s">
        <v>93</v>
      </c>
      <c r="C30" t="s">
        <v>202</v>
      </c>
      <c r="D30" s="1">
        <v>5965000</v>
      </c>
      <c r="E30" s="3">
        <v>19078000</v>
      </c>
      <c r="F30" s="1">
        <v>19246000</v>
      </c>
      <c r="G30" s="3">
        <v>18390000</v>
      </c>
      <c r="H30" s="1">
        <v>18197000</v>
      </c>
      <c r="I30" s="6">
        <f t="shared" si="0"/>
        <v>0.3185113000760903</v>
      </c>
      <c r="J30">
        <f t="shared" si="1"/>
        <v>1.3330218525984168</v>
      </c>
      <c r="K30" s="1">
        <v>24946000</v>
      </c>
      <c r="L30" s="1">
        <v>24952000</v>
      </c>
      <c r="M30" s="1">
        <v>26711000</v>
      </c>
      <c r="N30" s="1">
        <v>23249000</v>
      </c>
      <c r="O30" s="1">
        <v>9369000</v>
      </c>
      <c r="P30" s="1">
        <v>7081000</v>
      </c>
      <c r="Q30" s="1">
        <v>6953000</v>
      </c>
      <c r="R30" s="8">
        <f t="shared" si="2"/>
        <v>1.8409319718107293E-2</v>
      </c>
      <c r="S30" s="9">
        <v>21.8</v>
      </c>
      <c r="V30" s="28">
        <v>0.2054</v>
      </c>
    </row>
    <row r="31" spans="1:22" x14ac:dyDescent="0.35">
      <c r="A31" t="s">
        <v>40</v>
      </c>
      <c r="B31" t="s">
        <v>94</v>
      </c>
      <c r="C31" t="s">
        <v>202</v>
      </c>
      <c r="D31" s="1">
        <v>6584000</v>
      </c>
      <c r="E31" s="3">
        <v>50602000</v>
      </c>
      <c r="F31" s="1">
        <v>49485000</v>
      </c>
      <c r="G31" s="1">
        <v>49672000</v>
      </c>
      <c r="H31" s="1">
        <v>49099000</v>
      </c>
      <c r="I31" s="6">
        <f t="shared" si="0"/>
        <v>0.13243621076345935</v>
      </c>
      <c r="J31">
        <f t="shared" si="1"/>
        <v>0.59661668124993716</v>
      </c>
      <c r="K31" s="1">
        <v>30653000</v>
      </c>
      <c r="L31" s="1">
        <v>30055000</v>
      </c>
      <c r="M31" s="1">
        <v>27266000</v>
      </c>
      <c r="N31" s="1">
        <v>30668000</v>
      </c>
      <c r="O31" s="1">
        <v>6170000</v>
      </c>
      <c r="P31" s="1">
        <v>10854000</v>
      </c>
      <c r="Q31" s="1">
        <v>10541000</v>
      </c>
      <c r="R31" s="8">
        <f t="shared" si="2"/>
        <v>2.9693577459444075E-2</v>
      </c>
      <c r="S31" s="9">
        <v>12</v>
      </c>
      <c r="V31" s="28">
        <v>3.2399999999999998E-2</v>
      </c>
    </row>
    <row r="32" spans="1:22" x14ac:dyDescent="0.35">
      <c r="A32" t="s">
        <v>105</v>
      </c>
      <c r="B32" t="s">
        <v>95</v>
      </c>
      <c r="C32" t="s">
        <v>202</v>
      </c>
      <c r="D32" s="1">
        <v>-207357</v>
      </c>
      <c r="E32" s="3">
        <v>1422139</v>
      </c>
      <c r="F32" s="1">
        <v>1427030</v>
      </c>
      <c r="G32" s="1">
        <v>1491079</v>
      </c>
      <c r="H32" s="1">
        <v>1507702</v>
      </c>
      <c r="I32" s="6">
        <f t="shared" si="0"/>
        <v>-0.14183226600774632</v>
      </c>
      <c r="J32">
        <f t="shared" si="1"/>
        <v>0.99100659205362562</v>
      </c>
      <c r="K32" s="1">
        <v>1035092</v>
      </c>
      <c r="L32" s="1">
        <v>1586774</v>
      </c>
      <c r="M32" s="1">
        <v>1584613</v>
      </c>
      <c r="N32" s="1">
        <v>1588878</v>
      </c>
      <c r="O32" s="1">
        <v>151249</v>
      </c>
      <c r="P32" s="1">
        <v>631900</v>
      </c>
      <c r="Q32" s="1">
        <v>642444</v>
      </c>
      <c r="R32" s="8">
        <f t="shared" si="2"/>
        <v>-1.6412325432255574E-2</v>
      </c>
      <c r="S32" s="9">
        <v>22.2</v>
      </c>
      <c r="V32" s="28">
        <v>3.4700000000000002E-2</v>
      </c>
    </row>
    <row r="33" spans="1:23" x14ac:dyDescent="0.35">
      <c r="A33" t="s">
        <v>106</v>
      </c>
      <c r="B33" t="s">
        <v>96</v>
      </c>
      <c r="C33" t="s">
        <v>202</v>
      </c>
      <c r="D33" s="1">
        <v>571500</v>
      </c>
      <c r="E33" s="3">
        <v>2573100</v>
      </c>
      <c r="F33" s="1">
        <v>2266600</v>
      </c>
      <c r="G33" s="1">
        <v>2102600</v>
      </c>
      <c r="H33" s="1">
        <v>1979000</v>
      </c>
      <c r="I33" s="6">
        <f t="shared" si="0"/>
        <v>0.25624068241175613</v>
      </c>
      <c r="J33">
        <f t="shared" si="1"/>
        <v>1.1591472094874065</v>
      </c>
      <c r="K33" s="1">
        <v>2579300</v>
      </c>
      <c r="L33" s="1">
        <v>2583200</v>
      </c>
      <c r="M33" s="1">
        <v>2587400</v>
      </c>
      <c r="N33" s="1">
        <v>2591200</v>
      </c>
      <c r="O33" s="1">
        <v>570800</v>
      </c>
      <c r="P33" s="1">
        <v>1157100</v>
      </c>
      <c r="Q33" s="1">
        <v>1004300</v>
      </c>
      <c r="R33" s="8">
        <f t="shared" si="2"/>
        <v>0.152145773175346</v>
      </c>
      <c r="S33" s="9">
        <v>20.2</v>
      </c>
      <c r="V33" s="28">
        <v>0.13700000000000001</v>
      </c>
    </row>
    <row r="34" spans="1:23" x14ac:dyDescent="0.35">
      <c r="A34" t="s">
        <v>107</v>
      </c>
      <c r="B34" t="s">
        <v>97</v>
      </c>
      <c r="C34" t="s">
        <v>202</v>
      </c>
      <c r="D34" s="1">
        <v>402200</v>
      </c>
      <c r="E34" s="3">
        <v>1330700</v>
      </c>
      <c r="F34" s="3">
        <v>1211600</v>
      </c>
      <c r="G34" s="1">
        <v>1118000</v>
      </c>
      <c r="H34" s="1">
        <v>998400</v>
      </c>
      <c r="I34" s="6">
        <f t="shared" si="0"/>
        <v>0.34533238886384615</v>
      </c>
      <c r="J34">
        <f t="shared" si="1"/>
        <v>1.263335265202739</v>
      </c>
      <c r="K34" s="1">
        <v>1399700</v>
      </c>
      <c r="L34" s="1">
        <v>1695400</v>
      </c>
      <c r="M34" s="1">
        <v>1392100</v>
      </c>
      <c r="N34" s="1">
        <v>1398300</v>
      </c>
      <c r="O34" s="1">
        <v>392200</v>
      </c>
      <c r="P34" s="1">
        <v>649100</v>
      </c>
      <c r="Q34" s="1">
        <v>488500</v>
      </c>
      <c r="R34" s="8">
        <f t="shared" si="2"/>
        <v>0.32876151484135108</v>
      </c>
      <c r="S34" s="9">
        <v>19.100000000000001</v>
      </c>
      <c r="V34" s="28">
        <v>0.106</v>
      </c>
    </row>
    <row r="35" spans="1:23" x14ac:dyDescent="0.35">
      <c r="A35" t="s">
        <v>108</v>
      </c>
      <c r="B35" t="s">
        <v>98</v>
      </c>
      <c r="C35" t="s">
        <v>202</v>
      </c>
      <c r="D35" s="1">
        <v>478697</v>
      </c>
      <c r="E35" s="1">
        <v>-75643</v>
      </c>
      <c r="F35" s="1">
        <v>-623841</v>
      </c>
      <c r="G35" s="1">
        <v>-526436</v>
      </c>
      <c r="H35" s="1">
        <v>-431706</v>
      </c>
      <c r="I35" s="6">
        <f t="shared" ref="I35:I66" si="3">D35/(SUM(E35:H35)/4)</f>
        <v>-1.1551387345517024</v>
      </c>
      <c r="J35">
        <f t="shared" ref="J35:J66" si="4">SUM(K35:N35)/SUM(E35:H35)</f>
        <v>-0.5555390661102082</v>
      </c>
      <c r="K35" s="1">
        <v>228490</v>
      </c>
      <c r="L35" s="1">
        <v>228659</v>
      </c>
      <c r="M35" s="1">
        <v>230419</v>
      </c>
      <c r="N35" s="1">
        <v>233308</v>
      </c>
      <c r="O35" s="1">
        <v>-637327</v>
      </c>
      <c r="P35" s="1">
        <v>239240</v>
      </c>
      <c r="Q35" s="1">
        <v>415484</v>
      </c>
      <c r="R35" s="8">
        <f t="shared" si="2"/>
        <v>-0.42418961981688824</v>
      </c>
      <c r="S35" s="9">
        <v>35.200000000000003</v>
      </c>
      <c r="V35" s="28">
        <v>0.57340000000000002</v>
      </c>
    </row>
    <row r="36" spans="1:23" x14ac:dyDescent="0.35">
      <c r="A36" t="s">
        <v>109</v>
      </c>
      <c r="B36" t="s">
        <v>99</v>
      </c>
      <c r="C36" t="s">
        <v>202</v>
      </c>
      <c r="D36" s="1">
        <v>-413818</v>
      </c>
      <c r="E36" s="1">
        <v>-305475</v>
      </c>
      <c r="F36" s="1">
        <v>-250789</v>
      </c>
      <c r="G36" s="1">
        <v>-139647</v>
      </c>
      <c r="H36" s="1">
        <v>-60096</v>
      </c>
      <c r="I36" s="6">
        <f t="shared" si="3"/>
        <v>2.1894929544303161</v>
      </c>
      <c r="J36">
        <f t="shared" si="4"/>
        <v>-7.0316822463284074</v>
      </c>
      <c r="K36" s="1">
        <v>1334151</v>
      </c>
      <c r="L36" s="1">
        <v>1306383</v>
      </c>
      <c r="M36" s="1">
        <v>1336052</v>
      </c>
      <c r="N36" s="1">
        <v>1339415</v>
      </c>
      <c r="O36" s="1">
        <v>-271728</v>
      </c>
      <c r="P36" s="1">
        <v>232088</v>
      </c>
      <c r="Q36" s="1">
        <v>177235</v>
      </c>
      <c r="R36" s="8">
        <f t="shared" si="2"/>
        <v>0.30949304595593419</v>
      </c>
      <c r="S36" s="9">
        <v>22.1</v>
      </c>
      <c r="V36" s="28">
        <v>0.47060000000000002</v>
      </c>
    </row>
    <row r="37" spans="1:23" x14ac:dyDescent="0.35">
      <c r="A37" t="s">
        <v>110</v>
      </c>
      <c r="B37" t="s">
        <v>100</v>
      </c>
      <c r="C37" t="s">
        <v>202</v>
      </c>
      <c r="D37" s="1">
        <v>-467798</v>
      </c>
      <c r="E37" s="3">
        <v>1711125</v>
      </c>
      <c r="F37" s="1">
        <v>1829160</v>
      </c>
      <c r="G37" s="1">
        <v>1932080</v>
      </c>
      <c r="H37" s="1">
        <v>1939658</v>
      </c>
      <c r="I37" s="6">
        <f t="shared" si="3"/>
        <v>-0.25245361489029378</v>
      </c>
      <c r="J37">
        <f t="shared" si="4"/>
        <v>0.11954199278658471</v>
      </c>
      <c r="K37" s="1">
        <v>215452</v>
      </c>
      <c r="L37" s="1">
        <v>219358</v>
      </c>
      <c r="M37" s="1">
        <v>223693</v>
      </c>
      <c r="N37" s="1">
        <v>227545</v>
      </c>
      <c r="O37" s="1">
        <v>-350567</v>
      </c>
      <c r="P37" s="1">
        <v>0</v>
      </c>
      <c r="Q37" s="1">
        <v>0</v>
      </c>
      <c r="R37" s="8">
        <v>0</v>
      </c>
      <c r="S37" s="9">
        <v>25.4</v>
      </c>
      <c r="V37" s="28">
        <v>8.5934000000000008</v>
      </c>
    </row>
    <row r="38" spans="1:23" x14ac:dyDescent="0.35">
      <c r="A38" t="s">
        <v>111</v>
      </c>
      <c r="B38" t="s">
        <v>101</v>
      </c>
      <c r="C38" t="s">
        <v>202</v>
      </c>
      <c r="D38" s="1">
        <v>-1019844</v>
      </c>
      <c r="E38" s="3">
        <v>2396907</v>
      </c>
      <c r="F38" s="1">
        <v>2402249</v>
      </c>
      <c r="G38" s="1">
        <v>3210511</v>
      </c>
      <c r="H38" s="1">
        <v>3192362</v>
      </c>
      <c r="I38" s="6">
        <f t="shared" si="3"/>
        <v>-0.36416402778460938</v>
      </c>
      <c r="J38">
        <f t="shared" si="4"/>
        <v>0.94231964584273076</v>
      </c>
      <c r="K38" s="1">
        <v>2521457</v>
      </c>
      <c r="L38" s="1">
        <v>2521284</v>
      </c>
      <c r="M38" s="1">
        <v>2754758</v>
      </c>
      <c r="N38" s="1">
        <v>2758393</v>
      </c>
      <c r="O38" s="1">
        <v>169618</v>
      </c>
      <c r="P38" s="1">
        <v>811085</v>
      </c>
      <c r="Q38" s="1">
        <v>699264</v>
      </c>
      <c r="R38" s="8">
        <f t="shared" ref="R38:R69" si="5">(P38-Q38)/Q38</f>
        <v>0.15991242220391727</v>
      </c>
      <c r="S38" s="9">
        <v>20.9</v>
      </c>
      <c r="V38" s="28">
        <v>0.15629999999999999</v>
      </c>
    </row>
    <row r="39" spans="1:23" x14ac:dyDescent="0.35">
      <c r="A39" t="s">
        <v>112</v>
      </c>
      <c r="B39" t="s">
        <v>102</v>
      </c>
      <c r="C39" t="s">
        <v>202</v>
      </c>
      <c r="D39" s="1">
        <v>985656</v>
      </c>
      <c r="E39" s="3">
        <v>1458827</v>
      </c>
      <c r="F39" s="1">
        <v>1448013</v>
      </c>
      <c r="G39" s="1">
        <v>1595313</v>
      </c>
      <c r="H39" s="1">
        <v>1618054</v>
      </c>
      <c r="I39" s="6">
        <f t="shared" si="3"/>
        <v>0.64419781879926608</v>
      </c>
      <c r="J39">
        <f t="shared" si="4"/>
        <v>0.69962633616804137</v>
      </c>
      <c r="K39" s="1">
        <v>1237271</v>
      </c>
      <c r="L39" s="1">
        <v>1059359</v>
      </c>
      <c r="M39" s="1">
        <v>986948</v>
      </c>
      <c r="N39" s="1">
        <v>998280</v>
      </c>
      <c r="O39" s="1">
        <v>774337</v>
      </c>
      <c r="P39" s="1">
        <v>1109457</v>
      </c>
      <c r="Q39" s="1">
        <v>1003578</v>
      </c>
      <c r="R39" s="8">
        <f t="shared" si="5"/>
        <v>0.10550151557726455</v>
      </c>
      <c r="S39" s="9">
        <v>15.1</v>
      </c>
      <c r="V39" s="28">
        <v>5.6000000000000001E-2</v>
      </c>
    </row>
    <row r="40" spans="1:23" x14ac:dyDescent="0.35">
      <c r="A40" t="s">
        <v>113</v>
      </c>
      <c r="B40" t="s">
        <v>103</v>
      </c>
      <c r="C40" t="s">
        <v>202</v>
      </c>
      <c r="D40" s="1">
        <v>319200</v>
      </c>
      <c r="E40" s="3">
        <v>7128700</v>
      </c>
      <c r="F40" s="1">
        <v>6679400</v>
      </c>
      <c r="G40" s="1">
        <v>6569300</v>
      </c>
      <c r="H40" s="1">
        <v>7487859</v>
      </c>
      <c r="I40" s="6">
        <f t="shared" si="3"/>
        <v>4.5820496410961045E-2</v>
      </c>
      <c r="J40">
        <f t="shared" si="4"/>
        <v>0.19877134463383239</v>
      </c>
      <c r="K40" s="1">
        <v>1406500</v>
      </c>
      <c r="L40" s="1">
        <v>1369500</v>
      </c>
      <c r="M40" s="1">
        <v>1374700</v>
      </c>
      <c r="N40" s="1">
        <v>1388115</v>
      </c>
      <c r="O40" s="1">
        <v>347600</v>
      </c>
      <c r="P40" s="1">
        <v>651600</v>
      </c>
      <c r="Q40" s="1">
        <v>638476</v>
      </c>
      <c r="R40" s="8">
        <f t="shared" si="5"/>
        <v>2.0555197063006285E-2</v>
      </c>
      <c r="S40" s="9">
        <v>19.3</v>
      </c>
      <c r="V40" s="28">
        <v>0.115</v>
      </c>
    </row>
    <row r="41" spans="1:23" x14ac:dyDescent="0.35">
      <c r="A41" t="s">
        <v>114</v>
      </c>
      <c r="B41" t="s">
        <v>104</v>
      </c>
      <c r="C41" t="s">
        <v>202</v>
      </c>
      <c r="D41" s="1">
        <v>-47872</v>
      </c>
      <c r="E41" s="3">
        <v>316393</v>
      </c>
      <c r="F41" s="1">
        <v>330038</v>
      </c>
      <c r="G41" s="1">
        <v>338882</v>
      </c>
      <c r="H41" s="1">
        <v>336752</v>
      </c>
      <c r="I41" s="6">
        <f t="shared" si="3"/>
        <v>-0.14484007972376547</v>
      </c>
      <c r="J41">
        <f t="shared" si="4"/>
        <v>0.11179707503035025</v>
      </c>
      <c r="K41" s="1">
        <v>35534</v>
      </c>
      <c r="L41" s="1">
        <v>36407</v>
      </c>
      <c r="M41" s="1">
        <v>37371</v>
      </c>
      <c r="N41" s="1">
        <v>38491</v>
      </c>
      <c r="O41" s="1">
        <v>-32888</v>
      </c>
      <c r="P41" s="1">
        <v>24454</v>
      </c>
      <c r="Q41" s="1">
        <v>34127</v>
      </c>
      <c r="R41" s="8">
        <f t="shared" si="5"/>
        <v>-0.28344126351569138</v>
      </c>
      <c r="S41" s="9">
        <v>25.4</v>
      </c>
      <c r="V41" s="28">
        <v>0.23</v>
      </c>
    </row>
    <row r="42" spans="1:23" x14ac:dyDescent="0.35">
      <c r="A42" t="s">
        <v>41</v>
      </c>
      <c r="B42" t="s">
        <v>115</v>
      </c>
      <c r="C42" t="s">
        <v>203</v>
      </c>
      <c r="D42" s="1">
        <v>31015000</v>
      </c>
      <c r="E42" s="3">
        <v>269962000</v>
      </c>
      <c r="F42" s="1">
        <v>269806000</v>
      </c>
      <c r="G42" s="1">
        <v>270606000</v>
      </c>
      <c r="H42" s="1">
        <v>276400000</v>
      </c>
      <c r="I42" s="6">
        <f t="shared" si="3"/>
        <v>0.11415436880160916</v>
      </c>
      <c r="J42">
        <f t="shared" si="4"/>
        <v>0.14796084558519065</v>
      </c>
      <c r="K42" s="1">
        <v>38989000</v>
      </c>
      <c r="L42" s="1">
        <v>37551000</v>
      </c>
      <c r="M42" s="1">
        <v>41710000</v>
      </c>
      <c r="N42" s="1">
        <v>42550000</v>
      </c>
      <c r="O42" s="1">
        <v>29123000</v>
      </c>
      <c r="P42" s="1">
        <v>79477000</v>
      </c>
      <c r="Q42" s="1">
        <v>89986000</v>
      </c>
      <c r="R42" s="8">
        <f t="shared" si="5"/>
        <v>-0.11678483319627497</v>
      </c>
      <c r="S42" s="9">
        <v>45.1</v>
      </c>
      <c r="V42" s="28">
        <v>2.8999999999999998E-3</v>
      </c>
      <c r="W42" s="16">
        <v>7.3400000000000007E-2</v>
      </c>
    </row>
    <row r="43" spans="1:23" x14ac:dyDescent="0.35">
      <c r="A43" t="s">
        <v>42</v>
      </c>
      <c r="B43" t="s">
        <v>116</v>
      </c>
      <c r="C43" t="s">
        <v>203</v>
      </c>
      <c r="D43" s="1">
        <v>15660000</v>
      </c>
      <c r="E43" s="3">
        <v>150080000</v>
      </c>
      <c r="F43" s="1">
        <v>153157000</v>
      </c>
      <c r="G43" s="1">
        <v>157030000</v>
      </c>
      <c r="H43" s="1">
        <v>160263000</v>
      </c>
      <c r="I43" s="6">
        <f t="shared" si="3"/>
        <v>0.10094596554558201</v>
      </c>
      <c r="J43">
        <f t="shared" si="4"/>
        <v>0.17651040239795013</v>
      </c>
      <c r="K43" s="1">
        <v>29467000</v>
      </c>
      <c r="L43" s="1">
        <v>29681000</v>
      </c>
      <c r="M43" s="1">
        <v>24541000</v>
      </c>
      <c r="N43" s="1">
        <v>25841000</v>
      </c>
      <c r="O43" s="1">
        <v>16102000</v>
      </c>
      <c r="P43" s="1">
        <v>44375000</v>
      </c>
      <c r="Q43" s="1">
        <v>49574000</v>
      </c>
      <c r="R43" s="8">
        <f t="shared" si="5"/>
        <v>-0.10487352241094122</v>
      </c>
      <c r="S43" s="9">
        <v>36.1</v>
      </c>
      <c r="V43" s="28">
        <v>1.6999999999999999E-3</v>
      </c>
      <c r="W43" s="16">
        <v>8.1100000000000005E-2</v>
      </c>
    </row>
    <row r="44" spans="1:23" x14ac:dyDescent="0.35">
      <c r="A44" t="s">
        <v>43</v>
      </c>
      <c r="B44" t="s">
        <v>117</v>
      </c>
      <c r="C44" t="s">
        <v>203</v>
      </c>
      <c r="D44" s="1">
        <v>5918000</v>
      </c>
      <c r="E44" s="3">
        <v>60932000</v>
      </c>
      <c r="F44" s="1">
        <v>60366000</v>
      </c>
      <c r="G44" s="1">
        <v>60861000</v>
      </c>
      <c r="H44" s="1">
        <v>59538000</v>
      </c>
      <c r="I44" s="6">
        <f t="shared" si="3"/>
        <v>9.7940810187962621E-2</v>
      </c>
      <c r="J44">
        <f t="shared" si="4"/>
        <v>1.4396827432694654</v>
      </c>
      <c r="K44" s="1">
        <v>93189000</v>
      </c>
      <c r="L44" s="1">
        <v>89678000</v>
      </c>
      <c r="M44" s="1">
        <v>82333000</v>
      </c>
      <c r="N44" s="1">
        <v>82767000</v>
      </c>
      <c r="O44" s="1">
        <v>3735000</v>
      </c>
      <c r="P44" s="1">
        <v>6700000</v>
      </c>
      <c r="Q44" s="1">
        <v>6069000</v>
      </c>
      <c r="R44" s="8">
        <f t="shared" si="5"/>
        <v>0.10397100016477179</v>
      </c>
      <c r="S44" s="9">
        <v>26.7</v>
      </c>
      <c r="W44" s="16">
        <v>0.57520000000000004</v>
      </c>
    </row>
    <row r="45" spans="1:23" x14ac:dyDescent="0.35">
      <c r="A45" t="s">
        <v>44</v>
      </c>
      <c r="B45" t="s">
        <v>118</v>
      </c>
      <c r="C45" t="s">
        <v>203</v>
      </c>
      <c r="D45" s="1">
        <v>4092000</v>
      </c>
      <c r="E45" s="3">
        <v>21551000</v>
      </c>
      <c r="F45" s="3">
        <v>20748000</v>
      </c>
      <c r="G45" s="1">
        <v>22350000</v>
      </c>
      <c r="H45" s="1">
        <v>22728000</v>
      </c>
      <c r="I45" s="6">
        <f t="shared" si="3"/>
        <v>0.18732618423612621</v>
      </c>
      <c r="J45">
        <f t="shared" si="4"/>
        <v>0.60309921375190267</v>
      </c>
      <c r="K45" s="1">
        <v>13698000</v>
      </c>
      <c r="L45" s="1">
        <v>14002000</v>
      </c>
      <c r="M45" s="1">
        <v>12074000</v>
      </c>
      <c r="N45" s="1">
        <v>12923000</v>
      </c>
      <c r="O45" s="1">
        <v>4605000</v>
      </c>
      <c r="P45" s="1">
        <v>8546000</v>
      </c>
      <c r="Q45" s="1">
        <v>9139000</v>
      </c>
      <c r="R45" s="8">
        <f t="shared" si="5"/>
        <v>-6.4886749097275417E-2</v>
      </c>
      <c r="S45" s="9">
        <v>19.399999999999999</v>
      </c>
      <c r="W45" s="16">
        <v>5.3199999999999997E-2</v>
      </c>
    </row>
    <row r="46" spans="1:23" x14ac:dyDescent="0.35">
      <c r="A46" t="s">
        <v>212</v>
      </c>
      <c r="B46" t="s">
        <v>122</v>
      </c>
      <c r="C46" t="s">
        <v>203</v>
      </c>
      <c r="D46" s="1">
        <v>9516000</v>
      </c>
      <c r="E46" s="3">
        <v>65238000</v>
      </c>
      <c r="F46" s="1">
        <v>64796000</v>
      </c>
      <c r="G46" s="1">
        <v>49881000</v>
      </c>
      <c r="H46" s="1">
        <v>49745000</v>
      </c>
      <c r="I46" s="6">
        <f t="shared" si="3"/>
        <v>0.16574066010624403</v>
      </c>
      <c r="J46">
        <f t="shared" si="4"/>
        <v>0.39162675259078639</v>
      </c>
      <c r="K46" s="1">
        <v>23529000</v>
      </c>
      <c r="L46" s="1">
        <v>23784000</v>
      </c>
      <c r="M46" s="1">
        <v>24324000</v>
      </c>
      <c r="N46" s="1">
        <v>18304000</v>
      </c>
      <c r="O46" s="1">
        <v>6923000</v>
      </c>
      <c r="P46" s="1">
        <v>14004000</v>
      </c>
      <c r="Q46" s="1">
        <v>13620000</v>
      </c>
      <c r="R46" s="8">
        <f t="shared" si="5"/>
        <v>2.8193832599118944E-2</v>
      </c>
      <c r="S46" s="9">
        <v>36.799999999999997</v>
      </c>
      <c r="W46" s="16">
        <v>0.22140000000000001</v>
      </c>
    </row>
    <row r="47" spans="1:23" x14ac:dyDescent="0.35">
      <c r="A47" t="s">
        <v>213</v>
      </c>
      <c r="B47" t="s">
        <v>119</v>
      </c>
      <c r="C47" t="s">
        <v>203</v>
      </c>
      <c r="D47" s="1">
        <v>6224000</v>
      </c>
      <c r="E47" s="3">
        <v>68358000</v>
      </c>
      <c r="F47" s="1">
        <v>71280000</v>
      </c>
      <c r="G47" s="1">
        <v>68893000</v>
      </c>
      <c r="H47" s="1">
        <v>68778000</v>
      </c>
      <c r="I47" s="6">
        <f t="shared" si="3"/>
        <v>8.9777107847202942E-2</v>
      </c>
      <c r="J47">
        <f t="shared" si="4"/>
        <v>1.4465415835764437</v>
      </c>
      <c r="K47" s="1">
        <v>101053000</v>
      </c>
      <c r="L47" s="1">
        <v>103113000</v>
      </c>
      <c r="M47" s="1">
        <v>101672000</v>
      </c>
      <c r="N47" s="1">
        <v>95301000</v>
      </c>
      <c r="O47" s="1">
        <v>4875000</v>
      </c>
      <c r="P47" s="1">
        <v>14876000</v>
      </c>
      <c r="Q47" s="1">
        <v>11336000</v>
      </c>
      <c r="R47" s="8">
        <f t="shared" si="5"/>
        <v>0.31227946365561043</v>
      </c>
      <c r="S47" s="9">
        <v>23.1</v>
      </c>
      <c r="W47" s="16">
        <v>0.1255</v>
      </c>
    </row>
    <row r="48" spans="1:23" x14ac:dyDescent="0.35">
      <c r="A48" t="s">
        <v>45</v>
      </c>
      <c r="B48" t="s">
        <v>120</v>
      </c>
      <c r="C48" t="s">
        <v>203</v>
      </c>
      <c r="D48" s="1">
        <v>4753000</v>
      </c>
      <c r="E48" s="3">
        <v>52030000</v>
      </c>
      <c r="F48" s="1">
        <v>51794000</v>
      </c>
      <c r="G48" s="1">
        <v>51255000</v>
      </c>
      <c r="H48" s="1">
        <v>50249000</v>
      </c>
      <c r="I48" s="6">
        <f t="shared" si="3"/>
        <v>9.2593314112054861E-2</v>
      </c>
      <c r="J48">
        <f t="shared" si="4"/>
        <v>1.6860243123198004</v>
      </c>
      <c r="K48" s="1">
        <v>88453000</v>
      </c>
      <c r="L48" s="1">
        <v>87481000</v>
      </c>
      <c r="M48" s="1">
        <v>85230000</v>
      </c>
      <c r="N48" s="1">
        <v>85024000</v>
      </c>
      <c r="O48" s="1">
        <v>-563000</v>
      </c>
      <c r="P48" s="1">
        <v>7508000</v>
      </c>
      <c r="Q48" s="1">
        <v>7172000</v>
      </c>
      <c r="R48" s="8">
        <f t="shared" si="5"/>
        <v>4.6848856664807585E-2</v>
      </c>
      <c r="S48" s="9">
        <v>26.3</v>
      </c>
      <c r="W48" s="16">
        <v>0.40460000000000002</v>
      </c>
    </row>
    <row r="49" spans="1:24" x14ac:dyDescent="0.35">
      <c r="A49" t="s">
        <v>46</v>
      </c>
      <c r="B49" t="s">
        <v>121</v>
      </c>
      <c r="C49" t="s">
        <v>203</v>
      </c>
      <c r="D49" s="1">
        <v>6077000</v>
      </c>
      <c r="E49" s="3">
        <v>29516000</v>
      </c>
      <c r="F49" s="3">
        <v>29351000</v>
      </c>
      <c r="G49" s="1">
        <v>29574000</v>
      </c>
      <c r="H49" s="1">
        <v>29159000</v>
      </c>
      <c r="I49" s="6">
        <f t="shared" si="3"/>
        <v>0.20670068027210883</v>
      </c>
      <c r="J49">
        <f t="shared" si="4"/>
        <v>0.16019557823129252</v>
      </c>
      <c r="K49" s="1">
        <v>4596000</v>
      </c>
      <c r="L49" s="1">
        <v>5062000</v>
      </c>
      <c r="M49" s="1">
        <v>5067000</v>
      </c>
      <c r="N49" s="1">
        <v>4114000</v>
      </c>
      <c r="O49" s="1">
        <v>4529000</v>
      </c>
      <c r="P49" s="1">
        <v>5355000</v>
      </c>
      <c r="Q49" s="1">
        <v>6029000</v>
      </c>
      <c r="R49" s="8">
        <f t="shared" si="5"/>
        <v>-0.11179300049759495</v>
      </c>
      <c r="S49" s="9">
        <v>37.9</v>
      </c>
      <c r="W49" s="16">
        <v>0.27260000000000001</v>
      </c>
    </row>
    <row r="50" spans="1:24" x14ac:dyDescent="0.35">
      <c r="A50" t="s">
        <v>47</v>
      </c>
      <c r="B50" t="s">
        <v>123</v>
      </c>
      <c r="C50" t="s">
        <v>203</v>
      </c>
      <c r="D50" s="1">
        <v>1862000</v>
      </c>
      <c r="E50" s="3">
        <v>10547000</v>
      </c>
      <c r="F50" s="1">
        <v>10409000</v>
      </c>
      <c r="G50" s="1">
        <v>10548000</v>
      </c>
      <c r="H50" s="1">
        <v>10352000</v>
      </c>
      <c r="I50" s="6">
        <f t="shared" si="3"/>
        <v>0.17794342507645261</v>
      </c>
      <c r="J50">
        <f t="shared" si="4"/>
        <v>0.82262996941896027</v>
      </c>
      <c r="K50" s="1">
        <v>8561000</v>
      </c>
      <c r="L50" s="1">
        <v>8574000</v>
      </c>
      <c r="M50" s="1">
        <v>8602000</v>
      </c>
      <c r="N50" s="1">
        <v>8695000</v>
      </c>
      <c r="O50" s="1">
        <v>2149000</v>
      </c>
      <c r="P50" s="1">
        <v>5510000</v>
      </c>
      <c r="Q50" s="1">
        <v>5833000</v>
      </c>
      <c r="R50" s="8">
        <f t="shared" si="5"/>
        <v>-5.5374592833876218E-2</v>
      </c>
      <c r="S50" s="9">
        <v>27.9</v>
      </c>
      <c r="W50" s="16">
        <v>6.2799999999999995E-2</v>
      </c>
    </row>
    <row r="51" spans="1:24" x14ac:dyDescent="0.35">
      <c r="A51" t="s">
        <v>48</v>
      </c>
      <c r="B51" t="s">
        <v>124</v>
      </c>
      <c r="C51" t="s">
        <v>203</v>
      </c>
      <c r="D51" s="1">
        <v>3048000</v>
      </c>
      <c r="E51" s="3">
        <v>17868000</v>
      </c>
      <c r="F51" s="1">
        <v>17206000</v>
      </c>
      <c r="G51" s="1">
        <v>17055000</v>
      </c>
      <c r="H51" s="1">
        <v>16343000</v>
      </c>
      <c r="I51" s="6">
        <f t="shared" si="3"/>
        <v>0.17805818436733264</v>
      </c>
      <c r="J51">
        <f t="shared" si="4"/>
        <v>0.35221696459866808</v>
      </c>
      <c r="K51" s="1">
        <v>6034000</v>
      </c>
      <c r="L51" s="1">
        <v>6024000</v>
      </c>
      <c r="M51" s="1">
        <v>6023000</v>
      </c>
      <c r="N51" s="1">
        <v>6036000</v>
      </c>
      <c r="O51" s="1">
        <v>2165000</v>
      </c>
      <c r="P51" s="1">
        <v>6910000</v>
      </c>
      <c r="Q51" s="1">
        <v>7139000</v>
      </c>
      <c r="R51" s="8">
        <f t="shared" si="5"/>
        <v>-3.2077321753747022E-2</v>
      </c>
      <c r="S51" s="9">
        <v>25.6</v>
      </c>
      <c r="W51" s="16">
        <v>4.5900000000000003E-2</v>
      </c>
    </row>
    <row r="52" spans="1:24" x14ac:dyDescent="0.35">
      <c r="A52" t="s">
        <v>214</v>
      </c>
      <c r="B52" t="s">
        <v>215</v>
      </c>
      <c r="C52" t="s">
        <v>203</v>
      </c>
      <c r="D52" s="1">
        <v>206000</v>
      </c>
      <c r="E52" s="3">
        <v>17937000</v>
      </c>
      <c r="F52" s="1">
        <v>17191000</v>
      </c>
      <c r="G52" s="1">
        <v>17565000</v>
      </c>
      <c r="H52" s="1">
        <v>10188000</v>
      </c>
      <c r="I52" s="6">
        <f t="shared" si="3"/>
        <v>1.3104117300933509E-2</v>
      </c>
      <c r="J52">
        <f t="shared" si="4"/>
        <v>0.29104180913153416</v>
      </c>
      <c r="K52" s="1">
        <v>5189000</v>
      </c>
      <c r="L52" s="1">
        <v>5314000</v>
      </c>
      <c r="M52" s="1">
        <v>5751000</v>
      </c>
      <c r="N52" s="1">
        <v>2047000</v>
      </c>
      <c r="O52" s="1">
        <v>1168000</v>
      </c>
      <c r="P52" s="1">
        <v>3686000</v>
      </c>
      <c r="Q52" s="1">
        <v>503000</v>
      </c>
      <c r="R52" s="8">
        <f t="shared" si="5"/>
        <v>6.3280318091451289</v>
      </c>
      <c r="S52" s="9">
        <v>40</v>
      </c>
      <c r="W52" s="16">
        <v>0.36890000000000001</v>
      </c>
    </row>
    <row r="53" spans="1:24" x14ac:dyDescent="0.35">
      <c r="A53" t="s">
        <v>125</v>
      </c>
      <c r="B53" t="s">
        <v>134</v>
      </c>
      <c r="C53" t="s">
        <v>203</v>
      </c>
      <c r="D53" s="1">
        <v>1143858</v>
      </c>
      <c r="E53" s="3">
        <v>25097850</v>
      </c>
      <c r="F53" s="1">
        <v>24403269</v>
      </c>
      <c r="G53" s="1">
        <v>24278136</v>
      </c>
      <c r="H53" s="1">
        <v>20488318</v>
      </c>
      <c r="I53" s="6">
        <f t="shared" si="3"/>
        <v>4.8536647909668787E-2</v>
      </c>
      <c r="J53">
        <f t="shared" si="4"/>
        <v>0.42291767711045242</v>
      </c>
      <c r="K53" s="1">
        <v>8315037</v>
      </c>
      <c r="L53" s="1">
        <v>8392783</v>
      </c>
      <c r="M53" s="1">
        <v>9366055</v>
      </c>
      <c r="N53" s="1">
        <v>13793548</v>
      </c>
      <c r="O53" s="1">
        <v>2121766</v>
      </c>
      <c r="P53" s="1">
        <v>1837755</v>
      </c>
      <c r="Q53" s="1">
        <v>891179</v>
      </c>
      <c r="R53" s="8">
        <f t="shared" si="5"/>
        <v>1.0621614737331109</v>
      </c>
      <c r="S53" s="9">
        <v>31.8</v>
      </c>
      <c r="W53" s="16">
        <v>0.43159999999999998</v>
      </c>
    </row>
    <row r="54" spans="1:24" x14ac:dyDescent="0.35">
      <c r="A54" t="s">
        <v>126</v>
      </c>
      <c r="B54" t="s">
        <v>135</v>
      </c>
      <c r="C54" t="s">
        <v>203</v>
      </c>
      <c r="D54" s="1">
        <v>2789000</v>
      </c>
      <c r="E54" s="3">
        <v>14773000</v>
      </c>
      <c r="F54" s="1">
        <v>14704000</v>
      </c>
      <c r="G54" s="1">
        <v>14478000</v>
      </c>
      <c r="H54" s="1">
        <v>12729000</v>
      </c>
      <c r="I54" s="6">
        <f t="shared" si="3"/>
        <v>0.19681038741090962</v>
      </c>
      <c r="J54">
        <f t="shared" si="4"/>
        <v>0.64150377531578573</v>
      </c>
      <c r="K54" s="1">
        <v>8991000</v>
      </c>
      <c r="L54" s="1">
        <v>8957000</v>
      </c>
      <c r="M54" s="1">
        <v>9203000</v>
      </c>
      <c r="N54" s="1">
        <v>9212000</v>
      </c>
      <c r="O54" s="1">
        <v>-621000</v>
      </c>
      <c r="P54" s="1">
        <v>4284000</v>
      </c>
      <c r="Q54" s="1">
        <v>3917000</v>
      </c>
      <c r="R54" s="8">
        <f t="shared" si="5"/>
        <v>9.3694153689047738E-2</v>
      </c>
      <c r="S54" s="9">
        <v>32.5</v>
      </c>
      <c r="W54" s="16">
        <v>0.46760000000000002</v>
      </c>
    </row>
    <row r="55" spans="1:24" x14ac:dyDescent="0.35">
      <c r="A55" t="s">
        <v>128</v>
      </c>
      <c r="B55" t="s">
        <v>137</v>
      </c>
      <c r="C55" t="s">
        <v>203</v>
      </c>
      <c r="D55" s="1">
        <v>595000</v>
      </c>
      <c r="E55" s="3">
        <v>10377000</v>
      </c>
      <c r="F55" s="1">
        <v>10080000</v>
      </c>
      <c r="G55" s="1">
        <v>10331000</v>
      </c>
      <c r="H55" s="1">
        <v>10655000</v>
      </c>
      <c r="I55" s="6">
        <f t="shared" si="3"/>
        <v>5.742827498009314E-2</v>
      </c>
      <c r="J55">
        <f t="shared" si="4"/>
        <v>0.63750211133363899</v>
      </c>
      <c r="K55" s="1">
        <v>6596000</v>
      </c>
      <c r="L55" s="1">
        <v>6757000</v>
      </c>
      <c r="M55" s="1">
        <v>6292000</v>
      </c>
      <c r="N55" s="1">
        <v>6775000</v>
      </c>
      <c r="O55" s="1">
        <v>1700000</v>
      </c>
      <c r="P55" s="1">
        <v>2318000</v>
      </c>
      <c r="Q55" s="1">
        <v>2288000</v>
      </c>
      <c r="R55" s="8">
        <f t="shared" si="5"/>
        <v>1.3111888111888112E-2</v>
      </c>
      <c r="S55" s="9">
        <v>37.299999999999997</v>
      </c>
      <c r="W55" s="16">
        <v>0.25159999999999999</v>
      </c>
    </row>
    <row r="56" spans="1:24" x14ac:dyDescent="0.35">
      <c r="A56" t="s">
        <v>129</v>
      </c>
      <c r="B56" t="s">
        <v>138</v>
      </c>
      <c r="C56" t="s">
        <v>203</v>
      </c>
      <c r="D56" s="1">
        <v>1019000</v>
      </c>
      <c r="E56" s="3">
        <v>6463000</v>
      </c>
      <c r="F56" s="1">
        <v>6362000</v>
      </c>
      <c r="G56" s="1">
        <v>6160000</v>
      </c>
      <c r="H56" s="1">
        <v>6495000</v>
      </c>
      <c r="I56" s="6">
        <f t="shared" si="3"/>
        <v>0.15996860282574568</v>
      </c>
      <c r="J56">
        <f t="shared" si="4"/>
        <v>0.64038461538461533</v>
      </c>
      <c r="K56" s="1">
        <v>4664000</v>
      </c>
      <c r="L56" s="1">
        <v>5491000</v>
      </c>
      <c r="M56" s="1">
        <v>6162000</v>
      </c>
      <c r="N56" t="s">
        <v>226</v>
      </c>
      <c r="O56" s="1">
        <v>1570000</v>
      </c>
      <c r="P56" s="1">
        <v>2178000</v>
      </c>
      <c r="Q56" s="1">
        <v>2543000</v>
      </c>
      <c r="R56" s="8">
        <f t="shared" si="5"/>
        <v>-0.14353126228863547</v>
      </c>
      <c r="S56" s="9">
        <v>40.1</v>
      </c>
      <c r="W56" s="16">
        <v>0.29899999999999999</v>
      </c>
    </row>
    <row r="57" spans="1:24" x14ac:dyDescent="0.35">
      <c r="A57" t="s">
        <v>133</v>
      </c>
      <c r="B57" t="s">
        <v>142</v>
      </c>
      <c r="C57" t="s">
        <v>203</v>
      </c>
      <c r="D57" s="1">
        <v>479058</v>
      </c>
      <c r="E57" s="3">
        <v>7484507</v>
      </c>
      <c r="F57" s="1">
        <v>7408783</v>
      </c>
      <c r="G57" s="1">
        <v>7216533</v>
      </c>
      <c r="H57" s="1">
        <v>7181332</v>
      </c>
      <c r="I57" s="6">
        <f t="shared" si="3"/>
        <v>6.5420158406180984E-2</v>
      </c>
      <c r="J57">
        <f t="shared" si="4"/>
        <v>0.5328845858075586</v>
      </c>
      <c r="K57" s="1">
        <v>3491679</v>
      </c>
      <c r="L57" s="1">
        <v>3807089</v>
      </c>
      <c r="M57" s="1">
        <v>4033461</v>
      </c>
      <c r="N57" s="1">
        <v>4276576</v>
      </c>
      <c r="O57" s="1">
        <v>1286738</v>
      </c>
      <c r="P57" s="1">
        <v>1204043</v>
      </c>
      <c r="Q57" s="1">
        <v>928082</v>
      </c>
      <c r="R57" s="8">
        <f t="shared" si="5"/>
        <v>0.29734549317840447</v>
      </c>
      <c r="S57">
        <v>35.200000000000003</v>
      </c>
      <c r="W57" s="16">
        <v>2.47E-2</v>
      </c>
    </row>
    <row r="58" spans="1:24" x14ac:dyDescent="0.35">
      <c r="A58" t="s">
        <v>49</v>
      </c>
      <c r="B58" t="s">
        <v>143</v>
      </c>
      <c r="C58" t="s">
        <v>204</v>
      </c>
      <c r="D58" s="1">
        <v>55155000</v>
      </c>
      <c r="E58" s="3">
        <v>356924000</v>
      </c>
      <c r="F58" s="1">
        <v>351420000</v>
      </c>
      <c r="G58" s="1">
        <v>344758000</v>
      </c>
      <c r="H58" s="1">
        <v>345836000</v>
      </c>
      <c r="I58" s="6">
        <f t="shared" si="3"/>
        <v>0.15770534505460571</v>
      </c>
      <c r="J58">
        <f t="shared" si="4"/>
        <v>1.3384474508520035</v>
      </c>
      <c r="K58" s="1">
        <v>485095000</v>
      </c>
      <c r="L58" s="1">
        <v>472204000</v>
      </c>
      <c r="M58" s="1">
        <v>454311000</v>
      </c>
      <c r="N58" s="1">
        <v>460795000</v>
      </c>
      <c r="O58" s="1">
        <v>-148615000</v>
      </c>
      <c r="P58" s="1">
        <v>44882000</v>
      </c>
      <c r="Q58" s="1">
        <v>42068000</v>
      </c>
      <c r="R58" s="8">
        <f t="shared" si="5"/>
        <v>6.6891699153751066E-2</v>
      </c>
      <c r="S58">
        <v>23.6</v>
      </c>
      <c r="X58" s="16">
        <v>6.5299999999999997E-2</v>
      </c>
    </row>
    <row r="59" spans="1:24" x14ac:dyDescent="0.35">
      <c r="A59" t="s">
        <v>50</v>
      </c>
      <c r="B59" t="s">
        <v>144</v>
      </c>
      <c r="C59" t="s">
        <v>204</v>
      </c>
      <c r="D59" s="1">
        <v>26594000</v>
      </c>
      <c r="E59" s="3">
        <v>299599000</v>
      </c>
      <c r="F59" s="1">
        <v>295581000</v>
      </c>
      <c r="G59" s="1">
        <v>295559000</v>
      </c>
      <c r="H59" s="1">
        <v>296512000</v>
      </c>
      <c r="I59" s="6">
        <f t="shared" si="3"/>
        <v>8.9598576880541694E-2</v>
      </c>
      <c r="J59">
        <f t="shared" si="4"/>
        <v>1.1530518820367386</v>
      </c>
      <c r="K59" s="1">
        <v>361309000</v>
      </c>
      <c r="L59" s="1">
        <v>345616000</v>
      </c>
      <c r="M59" s="1">
        <v>326670000</v>
      </c>
      <c r="N59" s="1">
        <v>335367000</v>
      </c>
      <c r="O59" s="1">
        <v>-22678000</v>
      </c>
      <c r="P59" s="1">
        <v>26463000</v>
      </c>
      <c r="Q59" s="1">
        <v>25377000</v>
      </c>
      <c r="R59" s="8">
        <f t="shared" si="5"/>
        <v>4.279465657879182E-2</v>
      </c>
      <c r="S59">
        <v>23.8</v>
      </c>
      <c r="X59" s="16">
        <v>7.0999999999999994E-2</v>
      </c>
    </row>
    <row r="60" spans="1:24" x14ac:dyDescent="0.35">
      <c r="A60" t="s">
        <v>51</v>
      </c>
      <c r="B60" t="s">
        <v>145</v>
      </c>
      <c r="C60" t="s">
        <v>204</v>
      </c>
      <c r="D60" s="1">
        <v>20581000</v>
      </c>
      <c r="E60" s="3">
        <v>182954000</v>
      </c>
      <c r="F60" s="1">
        <v>182906000</v>
      </c>
      <c r="G60" s="1">
        <v>181066000</v>
      </c>
      <c r="H60" s="1">
        <v>185011000</v>
      </c>
      <c r="I60" s="6">
        <f t="shared" si="3"/>
        <v>0.11247416102752013</v>
      </c>
      <c r="J60">
        <f t="shared" si="4"/>
        <v>1.0681875625907695</v>
      </c>
      <c r="K60" s="1">
        <v>210221000</v>
      </c>
      <c r="L60" s="1">
        <v>188611000</v>
      </c>
      <c r="M60" s="1">
        <v>186649000</v>
      </c>
      <c r="N60" s="1">
        <v>196365000</v>
      </c>
      <c r="O60" s="1">
        <v>-9143000</v>
      </c>
      <c r="P60" s="1">
        <v>20569000</v>
      </c>
      <c r="Q60" s="1">
        <v>20689000</v>
      </c>
      <c r="R60" s="8">
        <f t="shared" si="5"/>
        <v>-5.8001836724829621E-3</v>
      </c>
      <c r="S60">
        <v>25.9</v>
      </c>
      <c r="X60" s="16">
        <v>0.1013</v>
      </c>
    </row>
    <row r="61" spans="1:24" x14ac:dyDescent="0.35">
      <c r="A61" t="s">
        <v>52</v>
      </c>
      <c r="B61" t="s">
        <v>146</v>
      </c>
      <c r="C61" t="s">
        <v>204</v>
      </c>
      <c r="D61" s="1">
        <v>13375000</v>
      </c>
      <c r="E61" s="3">
        <v>213258000</v>
      </c>
      <c r="F61" s="1">
        <v>209366000</v>
      </c>
      <c r="G61" s="1">
        <v>209902000</v>
      </c>
      <c r="H61" s="1">
        <v>209144000</v>
      </c>
      <c r="I61" s="6">
        <f t="shared" si="3"/>
        <v>6.3564104696615067E-2</v>
      </c>
      <c r="J61">
        <f t="shared" si="4"/>
        <v>1.6566706666508251</v>
      </c>
      <c r="K61" s="1">
        <v>373321000</v>
      </c>
      <c r="L61" s="1">
        <v>344823000</v>
      </c>
      <c r="M61" s="1">
        <v>335805000</v>
      </c>
      <c r="N61" s="1">
        <v>340421000</v>
      </c>
      <c r="O61" s="1">
        <v>-93686000</v>
      </c>
      <c r="P61" s="1">
        <v>21661000</v>
      </c>
      <c r="Q61" s="1">
        <v>20037000</v>
      </c>
      <c r="R61" s="8">
        <f t="shared" si="5"/>
        <v>8.1050057393821429E-2</v>
      </c>
      <c r="S61">
        <v>19.600000000000001</v>
      </c>
      <c r="X61" s="16">
        <v>0.1114</v>
      </c>
    </row>
    <row r="62" spans="1:24" x14ac:dyDescent="0.35">
      <c r="A62" t="s">
        <v>53</v>
      </c>
      <c r="B62" t="s">
        <v>147</v>
      </c>
      <c r="C62" t="s">
        <v>204</v>
      </c>
      <c r="D62" s="1">
        <v>15562000</v>
      </c>
      <c r="E62" s="3">
        <v>124096000</v>
      </c>
      <c r="F62" s="1">
        <v>124300000</v>
      </c>
      <c r="G62" s="1">
        <v>121996000</v>
      </c>
      <c r="H62" s="1">
        <v>121200000</v>
      </c>
      <c r="I62" s="6">
        <f t="shared" si="3"/>
        <v>0.12662533157577829</v>
      </c>
      <c r="J62">
        <f t="shared" si="4"/>
        <v>2.9039854188025842</v>
      </c>
      <c r="K62" s="1">
        <v>372977000</v>
      </c>
      <c r="L62" s="1">
        <v>360740000</v>
      </c>
      <c r="M62" s="1">
        <v>342555000</v>
      </c>
      <c r="N62" s="1">
        <v>351304000</v>
      </c>
      <c r="O62" s="1">
        <v>-24879000</v>
      </c>
      <c r="P62" s="1">
        <v>14583000</v>
      </c>
      <c r="Q62" s="1">
        <v>12731000</v>
      </c>
      <c r="R62" s="8">
        <f t="shared" si="5"/>
        <v>0.14547168329274998</v>
      </c>
      <c r="S62">
        <v>25.2</v>
      </c>
      <c r="X62" s="16">
        <v>3.7199999999999997E-2</v>
      </c>
    </row>
    <row r="63" spans="1:24" x14ac:dyDescent="0.35">
      <c r="A63" t="s">
        <v>54</v>
      </c>
      <c r="B63" t="s">
        <v>148</v>
      </c>
      <c r="C63" t="s">
        <v>204</v>
      </c>
      <c r="D63" s="1">
        <v>14756000</v>
      </c>
      <c r="E63" s="3">
        <v>109270000</v>
      </c>
      <c r="F63" s="1">
        <v>107847000</v>
      </c>
      <c r="G63" s="1">
        <v>105428000</v>
      </c>
      <c r="H63" s="1">
        <v>104671000</v>
      </c>
      <c r="I63" s="6">
        <f t="shared" si="3"/>
        <v>0.13815961948990674</v>
      </c>
      <c r="J63">
        <f t="shared" si="4"/>
        <v>3.0587314145537619</v>
      </c>
      <c r="K63" s="1">
        <v>352338000</v>
      </c>
      <c r="L63" s="1">
        <v>327657000</v>
      </c>
      <c r="M63" s="1">
        <v>310421000</v>
      </c>
      <c r="N63" s="1">
        <v>316323000</v>
      </c>
      <c r="O63" s="1">
        <v>-20941000</v>
      </c>
      <c r="P63" s="1">
        <v>15604000</v>
      </c>
      <c r="Q63" s="1">
        <v>14024000</v>
      </c>
      <c r="R63" s="8">
        <f t="shared" si="5"/>
        <v>0.11266400456360524</v>
      </c>
      <c r="S63">
        <v>24.8</v>
      </c>
      <c r="X63" s="16">
        <v>6.6199999999999995E-2</v>
      </c>
    </row>
    <row r="64" spans="1:24" x14ac:dyDescent="0.35">
      <c r="A64" t="s">
        <v>55</v>
      </c>
      <c r="B64" t="s">
        <v>149</v>
      </c>
      <c r="C64" t="s">
        <v>204</v>
      </c>
      <c r="D64" s="1">
        <v>6306000</v>
      </c>
      <c r="E64" s="3">
        <v>50190000</v>
      </c>
      <c r="F64" s="3">
        <v>49355000</v>
      </c>
      <c r="G64" s="1">
        <v>43624000</v>
      </c>
      <c r="H64" s="1">
        <v>42239000</v>
      </c>
      <c r="I64" s="6">
        <f t="shared" si="3"/>
        <v>0.13604590956161547</v>
      </c>
      <c r="J64">
        <f t="shared" si="4"/>
        <v>0.30942569899896444</v>
      </c>
      <c r="K64" s="1">
        <v>14710000</v>
      </c>
      <c r="L64" s="1">
        <v>14259000</v>
      </c>
      <c r="M64" s="1">
        <v>14222000</v>
      </c>
      <c r="N64" s="1">
        <v>14179000</v>
      </c>
      <c r="O64" s="1">
        <v>3884000</v>
      </c>
      <c r="P64" s="1">
        <v>5423000</v>
      </c>
      <c r="Q64" s="1">
        <v>4805000</v>
      </c>
      <c r="R64" s="8">
        <f t="shared" si="5"/>
        <v>0.12861602497398544</v>
      </c>
      <c r="S64" s="9">
        <v>18.600000000000001</v>
      </c>
      <c r="X64" s="16">
        <v>3.3000000000000002E-2</v>
      </c>
    </row>
    <row r="65" spans="1:24" x14ac:dyDescent="0.35">
      <c r="A65" t="s">
        <v>56</v>
      </c>
      <c r="B65" t="s">
        <v>150</v>
      </c>
      <c r="C65" t="s">
        <v>204</v>
      </c>
      <c r="D65" s="1">
        <v>10146000</v>
      </c>
      <c r="E65" s="3">
        <v>32311000</v>
      </c>
      <c r="F65" s="1">
        <v>31202000</v>
      </c>
      <c r="G65" s="1">
        <v>30264000</v>
      </c>
      <c r="H65" s="1">
        <v>29707000</v>
      </c>
      <c r="I65" s="6">
        <f t="shared" si="3"/>
        <v>0.32865796378478185</v>
      </c>
      <c r="J65">
        <f t="shared" si="4"/>
        <v>1.7701240646561498</v>
      </c>
      <c r="K65" s="1">
        <v>59695000</v>
      </c>
      <c r="L65" s="1">
        <v>52795000</v>
      </c>
      <c r="M65" s="1">
        <v>51089000</v>
      </c>
      <c r="N65" s="1">
        <v>55003000</v>
      </c>
      <c r="O65" s="1">
        <v>11095000</v>
      </c>
      <c r="P65" s="1">
        <v>17856000</v>
      </c>
      <c r="Q65" s="1">
        <v>16333000</v>
      </c>
      <c r="R65" s="8">
        <f t="shared" si="5"/>
        <v>9.3246800955121528E-2</v>
      </c>
      <c r="S65" s="10">
        <v>19</v>
      </c>
      <c r="X65" s="16">
        <v>4.3799999999999999E-2</v>
      </c>
    </row>
    <row r="66" spans="1:24" x14ac:dyDescent="0.35">
      <c r="A66" t="s">
        <v>57</v>
      </c>
      <c r="B66" t="s">
        <v>151</v>
      </c>
      <c r="C66" t="s">
        <v>204</v>
      </c>
      <c r="D66" s="1">
        <v>6489000</v>
      </c>
      <c r="E66" s="3">
        <v>49511000</v>
      </c>
      <c r="F66" s="1">
        <v>48375000</v>
      </c>
      <c r="G66" s="1">
        <v>47215000</v>
      </c>
      <c r="H66" s="1">
        <v>43953000</v>
      </c>
      <c r="I66" s="6">
        <f t="shared" si="3"/>
        <v>0.13729410644577739</v>
      </c>
      <c r="J66">
        <f t="shared" si="4"/>
        <v>0.9432225713288267</v>
      </c>
      <c r="K66" s="1">
        <v>37671000</v>
      </c>
      <c r="L66" s="3">
        <v>39880000</v>
      </c>
      <c r="M66" s="1">
        <v>45134000</v>
      </c>
      <c r="N66" s="1">
        <v>55635000</v>
      </c>
      <c r="O66" s="1">
        <v>17180000</v>
      </c>
      <c r="P66" s="1">
        <v>5851000</v>
      </c>
      <c r="Q66" s="1">
        <v>4690000</v>
      </c>
      <c r="R66" s="8">
        <f t="shared" si="5"/>
        <v>0.24754797441364607</v>
      </c>
      <c r="S66">
        <v>25.8</v>
      </c>
      <c r="X66" s="14">
        <v>3.1E-2</v>
      </c>
    </row>
    <row r="67" spans="1:24" x14ac:dyDescent="0.35">
      <c r="A67" t="s">
        <v>58</v>
      </c>
      <c r="B67" t="s">
        <v>152</v>
      </c>
      <c r="C67" t="s">
        <v>204</v>
      </c>
      <c r="D67" s="1">
        <v>5832000</v>
      </c>
      <c r="E67" s="3">
        <v>57655000</v>
      </c>
      <c r="F67" s="1">
        <v>56451000</v>
      </c>
      <c r="G67" s="3">
        <v>54469000</v>
      </c>
      <c r="H67" s="1">
        <v>55729000</v>
      </c>
      <c r="I67" s="6">
        <f t="shared" ref="I67:I98" si="6">D67/(SUM(E67:H67)/4)</f>
        <v>0.10400171196233683</v>
      </c>
      <c r="J67">
        <f t="shared" ref="J67:J98" si="7">SUM(K67:N67)/SUM(E67:H67)</f>
        <v>1.1185177259433625</v>
      </c>
      <c r="K67" s="1">
        <v>60424000</v>
      </c>
      <c r="L67" s="1">
        <v>60722000</v>
      </c>
      <c r="M67" s="1">
        <v>61673000</v>
      </c>
      <c r="N67" s="1">
        <v>68069000</v>
      </c>
      <c r="O67" s="1">
        <v>6058000</v>
      </c>
      <c r="P67" s="1">
        <v>5662000</v>
      </c>
      <c r="Q67" s="1">
        <v>4671000</v>
      </c>
      <c r="R67" s="8">
        <f t="shared" si="5"/>
        <v>0.21216013701562836</v>
      </c>
      <c r="S67">
        <v>23.7</v>
      </c>
      <c r="X67" s="16">
        <v>7.0800000000000002E-2</v>
      </c>
    </row>
    <row r="68" spans="1:24" x14ac:dyDescent="0.35">
      <c r="A68" t="s">
        <v>164</v>
      </c>
      <c r="B68" t="s">
        <v>154</v>
      </c>
      <c r="C68" t="s">
        <v>204</v>
      </c>
      <c r="D68" s="1">
        <v>2189000</v>
      </c>
      <c r="E68" s="3">
        <v>12227000</v>
      </c>
      <c r="F68" s="1">
        <v>11929000</v>
      </c>
      <c r="G68" s="1">
        <v>11667000</v>
      </c>
      <c r="H68" s="1">
        <v>11190000</v>
      </c>
      <c r="I68" s="6">
        <f t="shared" si="6"/>
        <v>0.18624635739050902</v>
      </c>
      <c r="J68">
        <f t="shared" si="7"/>
        <v>0.25431263693021078</v>
      </c>
      <c r="K68" s="1">
        <v>2889000</v>
      </c>
      <c r="L68" s="1">
        <v>2889000</v>
      </c>
      <c r="M68" s="1">
        <v>3089000</v>
      </c>
      <c r="N68" s="1">
        <v>3089000</v>
      </c>
      <c r="O68" s="1">
        <v>1954000</v>
      </c>
      <c r="P68" s="1">
        <v>3342000</v>
      </c>
      <c r="Q68" s="1">
        <v>3180000</v>
      </c>
      <c r="R68" s="8">
        <f t="shared" si="5"/>
        <v>5.0943396226415097E-2</v>
      </c>
      <c r="S68">
        <v>29.6</v>
      </c>
      <c r="X68" s="16">
        <v>7.7399999999999997E-2</v>
      </c>
    </row>
    <row r="69" spans="1:24" x14ac:dyDescent="0.35">
      <c r="A69" t="s">
        <v>166</v>
      </c>
      <c r="B69" t="s">
        <v>155</v>
      </c>
      <c r="C69" t="s">
        <v>204</v>
      </c>
      <c r="D69" s="1">
        <v>2702000</v>
      </c>
      <c r="E69" s="3">
        <v>28525000</v>
      </c>
      <c r="F69" s="1">
        <v>28991000</v>
      </c>
      <c r="G69" s="1">
        <v>29027000</v>
      </c>
      <c r="H69" s="1">
        <v>28876000</v>
      </c>
      <c r="I69" s="6">
        <f t="shared" si="6"/>
        <v>9.3641428187733383E-2</v>
      </c>
      <c r="J69">
        <f t="shared" si="7"/>
        <v>0.46841507897313267</v>
      </c>
      <c r="K69" s="1">
        <v>14380000</v>
      </c>
      <c r="L69" s="1">
        <v>11996000</v>
      </c>
      <c r="M69" s="1">
        <v>13605000</v>
      </c>
      <c r="N69" s="1">
        <v>14083000</v>
      </c>
      <c r="O69" s="1">
        <v>2961000</v>
      </c>
      <c r="P69" s="1">
        <v>2386000</v>
      </c>
      <c r="Q69" s="1">
        <v>2302000</v>
      </c>
      <c r="R69" s="8">
        <f t="shared" si="5"/>
        <v>3.6490008688097306E-2</v>
      </c>
      <c r="S69">
        <v>17.899999999999999</v>
      </c>
      <c r="X69" s="16">
        <v>5.33E-2</v>
      </c>
    </row>
    <row r="70" spans="1:24" x14ac:dyDescent="0.35">
      <c r="A70" t="s">
        <v>216</v>
      </c>
      <c r="B70" t="s">
        <v>156</v>
      </c>
      <c r="C70" t="s">
        <v>204</v>
      </c>
      <c r="D70" s="1">
        <v>2110000</v>
      </c>
      <c r="E70" s="3">
        <v>20970000</v>
      </c>
      <c r="F70" s="1">
        <v>20486000</v>
      </c>
      <c r="G70" s="1">
        <v>19782000</v>
      </c>
      <c r="H70" s="1">
        <v>20652000</v>
      </c>
      <c r="I70" s="6">
        <f t="shared" si="6"/>
        <v>0.10306508731224814</v>
      </c>
      <c r="J70">
        <f t="shared" si="7"/>
        <v>0.84690438392966172</v>
      </c>
      <c r="K70" s="1">
        <v>17912000</v>
      </c>
      <c r="L70" s="1">
        <v>18628000</v>
      </c>
      <c r="M70" s="1">
        <v>16431000</v>
      </c>
      <c r="N70" s="1">
        <v>16382000</v>
      </c>
      <c r="O70" s="1">
        <v>1926000</v>
      </c>
      <c r="P70" s="1">
        <v>1938000</v>
      </c>
      <c r="Q70" s="1">
        <v>1803000</v>
      </c>
      <c r="R70" s="8">
        <f t="shared" ref="R70:R101" si="8">(P70-Q70)/Q70</f>
        <v>7.4875207986688855E-2</v>
      </c>
      <c r="S70">
        <v>16.100000000000001</v>
      </c>
      <c r="X70" s="16">
        <v>0.09</v>
      </c>
    </row>
    <row r="71" spans="1:24" x14ac:dyDescent="0.35">
      <c r="A71" t="s">
        <v>165</v>
      </c>
      <c r="B71" t="s">
        <v>157</v>
      </c>
      <c r="C71" t="s">
        <v>204</v>
      </c>
      <c r="D71" s="1">
        <v>1592000</v>
      </c>
      <c r="E71" s="3">
        <v>25234000</v>
      </c>
      <c r="F71" s="3">
        <v>24866000</v>
      </c>
      <c r="G71" s="1">
        <v>24254000</v>
      </c>
      <c r="H71" s="1">
        <v>24932000</v>
      </c>
      <c r="I71" s="6">
        <f t="shared" si="6"/>
        <v>6.4137944926777185E-2</v>
      </c>
      <c r="J71">
        <f t="shared" si="7"/>
        <v>0.5181898757125879</v>
      </c>
      <c r="K71" s="1">
        <v>12775000</v>
      </c>
      <c r="L71" s="1">
        <v>12314000</v>
      </c>
      <c r="M71" s="1">
        <v>12401000</v>
      </c>
      <c r="N71" s="1">
        <v>13959000</v>
      </c>
      <c r="O71" s="1">
        <v>1157000</v>
      </c>
      <c r="P71" s="1">
        <v>2037000</v>
      </c>
      <c r="Q71" s="1">
        <v>1959000</v>
      </c>
      <c r="R71" s="8">
        <f t="shared" si="8"/>
        <v>3.9816232771822356E-2</v>
      </c>
      <c r="S71">
        <v>23.5</v>
      </c>
      <c r="X71" s="16">
        <v>9.8699999999999996E-2</v>
      </c>
    </row>
    <row r="72" spans="1:24" x14ac:dyDescent="0.35">
      <c r="A72" t="s">
        <v>167</v>
      </c>
      <c r="B72" t="s">
        <v>158</v>
      </c>
      <c r="C72" t="s">
        <v>204</v>
      </c>
      <c r="D72" s="1">
        <v>2077000</v>
      </c>
      <c r="E72" s="3">
        <v>18706000</v>
      </c>
      <c r="F72" s="1">
        <v>18567000</v>
      </c>
      <c r="G72" s="1">
        <v>17910000</v>
      </c>
      <c r="H72" s="1">
        <v>18727000</v>
      </c>
      <c r="I72" s="6">
        <f t="shared" si="6"/>
        <v>0.11240698146394264</v>
      </c>
      <c r="J72">
        <f t="shared" si="7"/>
        <v>0.3424029224732783</v>
      </c>
      <c r="K72" s="1">
        <v>5279000</v>
      </c>
      <c r="L72" s="1">
        <v>6019000</v>
      </c>
      <c r="M72" s="1">
        <v>6493000</v>
      </c>
      <c r="N72" s="1">
        <v>7516000</v>
      </c>
      <c r="O72" s="1">
        <v>2641000</v>
      </c>
      <c r="P72" s="1">
        <v>1905000</v>
      </c>
      <c r="Q72" s="1">
        <v>1731000</v>
      </c>
      <c r="R72" s="8">
        <f t="shared" si="8"/>
        <v>0.10051993067590988</v>
      </c>
      <c r="S72">
        <v>16.3</v>
      </c>
      <c r="X72" s="16">
        <v>5.7299999999999997E-2</v>
      </c>
    </row>
    <row r="73" spans="1:24" x14ac:dyDescent="0.35">
      <c r="A73" t="s">
        <v>168</v>
      </c>
      <c r="B73" t="s">
        <v>160</v>
      </c>
      <c r="C73" t="s">
        <v>204</v>
      </c>
      <c r="D73" s="1">
        <v>2334000</v>
      </c>
      <c r="E73" s="3">
        <v>21124000</v>
      </c>
      <c r="F73" s="1">
        <v>20403000</v>
      </c>
      <c r="G73" s="1">
        <v>19645000</v>
      </c>
      <c r="H73" s="1">
        <v>20784000</v>
      </c>
      <c r="I73" s="6">
        <f t="shared" si="6"/>
        <v>0.1139147835423886</v>
      </c>
      <c r="J73">
        <f t="shared" si="7"/>
        <v>0.90170335301869298</v>
      </c>
      <c r="K73" s="1">
        <v>17560000</v>
      </c>
      <c r="L73" s="1">
        <v>19703000</v>
      </c>
      <c r="M73" s="1">
        <v>18495000</v>
      </c>
      <c r="N73" s="1">
        <v>18142000</v>
      </c>
      <c r="O73" s="1">
        <v>3719000</v>
      </c>
      <c r="P73" s="1">
        <v>2223000</v>
      </c>
      <c r="Q73" s="1">
        <v>2061000</v>
      </c>
      <c r="R73" s="8">
        <f t="shared" si="8"/>
        <v>7.8602620087336247E-2</v>
      </c>
      <c r="S73">
        <v>18</v>
      </c>
      <c r="X73" s="16">
        <v>5.74E-2</v>
      </c>
    </row>
    <row r="74" spans="1:24" x14ac:dyDescent="0.35">
      <c r="A74" t="s">
        <v>169</v>
      </c>
      <c r="B74" t="s">
        <v>161</v>
      </c>
      <c r="C74" t="s">
        <v>204</v>
      </c>
      <c r="D74" s="1">
        <v>176000</v>
      </c>
      <c r="E74" s="3">
        <v>166015000</v>
      </c>
      <c r="F74" s="1">
        <v>169688000</v>
      </c>
      <c r="G74" s="1">
        <v>168992000</v>
      </c>
      <c r="H74" s="1">
        <v>172911000</v>
      </c>
      <c r="I74" s="6">
        <f t="shared" si="6"/>
        <v>1.038951839269428E-3</v>
      </c>
      <c r="J74">
        <f t="shared" si="7"/>
        <v>9.1215248979495456E-2</v>
      </c>
      <c r="K74" s="1">
        <v>14817000</v>
      </c>
      <c r="L74" s="1">
        <v>14720000</v>
      </c>
      <c r="M74" s="1">
        <v>14235000</v>
      </c>
      <c r="N74" s="1">
        <v>18036000</v>
      </c>
      <c r="O74" s="1">
        <v>1543000</v>
      </c>
      <c r="P74" s="1">
        <v>1783000</v>
      </c>
      <c r="Q74" s="1">
        <v>1477000</v>
      </c>
      <c r="R74" s="8">
        <f t="shared" si="8"/>
        <v>0.20717670954637779</v>
      </c>
      <c r="S74">
        <v>25.2</v>
      </c>
      <c r="X74" s="16">
        <v>9.4200000000000006E-2</v>
      </c>
    </row>
    <row r="75" spans="1:24" x14ac:dyDescent="0.35">
      <c r="A75" t="s">
        <v>218</v>
      </c>
      <c r="B75" t="s">
        <v>162</v>
      </c>
      <c r="C75" t="s">
        <v>204</v>
      </c>
      <c r="D75" s="1">
        <v>692000</v>
      </c>
      <c r="E75" s="3">
        <v>6860000</v>
      </c>
      <c r="F75" s="1">
        <v>7052000</v>
      </c>
      <c r="G75" s="1">
        <v>6543000</v>
      </c>
      <c r="H75" s="1">
        <v>7366000</v>
      </c>
      <c r="I75" s="6">
        <f t="shared" si="6"/>
        <v>9.9493188598540672E-2</v>
      </c>
      <c r="J75">
        <f t="shared" si="7"/>
        <v>1.0461162431256965</v>
      </c>
      <c r="K75" s="1">
        <v>8687000</v>
      </c>
      <c r="L75" s="1">
        <v>6958000</v>
      </c>
      <c r="M75" s="1">
        <v>6673000</v>
      </c>
      <c r="N75" s="1">
        <v>6786000</v>
      </c>
      <c r="O75" s="1">
        <v>1341000</v>
      </c>
      <c r="P75" s="1">
        <v>849000</v>
      </c>
      <c r="Q75" s="1">
        <v>824000</v>
      </c>
      <c r="R75" s="8">
        <f t="shared" si="8"/>
        <v>3.0339805825242719E-2</v>
      </c>
      <c r="S75">
        <v>25.2</v>
      </c>
      <c r="X75" s="16">
        <v>0.14000000000000001</v>
      </c>
    </row>
    <row r="76" spans="1:24" x14ac:dyDescent="0.35">
      <c r="A76" t="s">
        <v>190</v>
      </c>
      <c r="B76" t="s">
        <v>191</v>
      </c>
      <c r="C76" t="s">
        <v>205</v>
      </c>
      <c r="D76" s="1">
        <v>15682000</v>
      </c>
      <c r="E76" s="3">
        <v>52284000</v>
      </c>
      <c r="F76" s="1">
        <v>52545000</v>
      </c>
      <c r="G76" s="1">
        <v>51443000</v>
      </c>
      <c r="H76" s="1">
        <v>52140000</v>
      </c>
      <c r="I76" s="6">
        <f t="shared" si="6"/>
        <v>0.30098074966892502</v>
      </c>
      <c r="J76">
        <f t="shared" si="7"/>
        <v>0.67387674414141219</v>
      </c>
      <c r="K76" s="1">
        <v>35463000</v>
      </c>
      <c r="L76" s="1">
        <v>34141000</v>
      </c>
      <c r="M76" s="1">
        <v>34687000</v>
      </c>
      <c r="N76" s="1">
        <v>36153000</v>
      </c>
      <c r="O76" s="1">
        <v>14044000</v>
      </c>
      <c r="P76" s="1">
        <v>20889000</v>
      </c>
      <c r="Q76" s="1">
        <v>20532000</v>
      </c>
      <c r="R76" s="8">
        <f t="shared" si="8"/>
        <v>1.7387492694330802E-2</v>
      </c>
      <c r="S76">
        <v>25.7</v>
      </c>
      <c r="V76" s="26">
        <v>2.3699999999999999E-2</v>
      </c>
    </row>
    <row r="77" spans="1:24" x14ac:dyDescent="0.35">
      <c r="A77" t="s">
        <v>59</v>
      </c>
      <c r="B77" t="s">
        <v>192</v>
      </c>
      <c r="C77" t="s">
        <v>205</v>
      </c>
      <c r="D77" s="1">
        <v>7550000</v>
      </c>
      <c r="E77" s="3">
        <v>18559000</v>
      </c>
      <c r="F77" s="1">
        <v>18529000</v>
      </c>
      <c r="G77" s="1">
        <v>18171000</v>
      </c>
      <c r="H77" s="1">
        <v>19605000</v>
      </c>
      <c r="I77" s="6">
        <f t="shared" si="6"/>
        <v>0.40339816200042744</v>
      </c>
      <c r="J77">
        <f t="shared" si="7"/>
        <v>2.5361188288095748</v>
      </c>
      <c r="K77" s="1">
        <v>51384000</v>
      </c>
      <c r="L77" s="1">
        <v>48518000</v>
      </c>
      <c r="M77" s="1">
        <v>44948000</v>
      </c>
      <c r="N77" s="1">
        <v>45014000</v>
      </c>
      <c r="O77" s="1">
        <v>7064000</v>
      </c>
      <c r="P77" s="1">
        <v>22726000</v>
      </c>
      <c r="Q77" s="1">
        <v>22501000</v>
      </c>
      <c r="R77" s="8">
        <f t="shared" si="8"/>
        <v>9.9995555753077635E-3</v>
      </c>
      <c r="S77">
        <v>19.399999999999999</v>
      </c>
      <c r="V77" s="26">
        <v>8.8000000000000005E-3</v>
      </c>
    </row>
    <row r="78" spans="1:24" x14ac:dyDescent="0.35">
      <c r="A78" t="s">
        <v>60</v>
      </c>
      <c r="B78" t="s">
        <v>193</v>
      </c>
      <c r="C78" t="s">
        <v>205</v>
      </c>
      <c r="D78" s="1">
        <v>12183000</v>
      </c>
      <c r="E78" s="3">
        <v>30182000</v>
      </c>
      <c r="F78" s="1">
        <v>27754000</v>
      </c>
      <c r="G78" s="1">
        <v>26372000</v>
      </c>
      <c r="H78" s="1">
        <v>28154000</v>
      </c>
      <c r="I78" s="6">
        <f t="shared" si="6"/>
        <v>0.4333196990983621</v>
      </c>
      <c r="J78">
        <f t="shared" si="7"/>
        <v>1.6836175774928421</v>
      </c>
      <c r="K78" s="1">
        <v>49446000</v>
      </c>
      <c r="L78" s="1">
        <v>49111000</v>
      </c>
      <c r="M78" s="1">
        <v>44522000</v>
      </c>
      <c r="N78" s="1">
        <v>46264000</v>
      </c>
      <c r="O78" s="1">
        <v>-722000</v>
      </c>
      <c r="P78" s="1">
        <v>12535000</v>
      </c>
      <c r="Q78" s="1">
        <v>12363000</v>
      </c>
      <c r="R78" s="8">
        <f t="shared" si="8"/>
        <v>1.3912480789452399E-2</v>
      </c>
      <c r="S78">
        <v>28.3</v>
      </c>
      <c r="V78" s="30">
        <v>0</v>
      </c>
    </row>
    <row r="79" spans="1:24" x14ac:dyDescent="0.35">
      <c r="A79" t="s">
        <v>62</v>
      </c>
      <c r="B79" t="s">
        <v>195</v>
      </c>
      <c r="C79" t="s">
        <v>205</v>
      </c>
      <c r="D79" s="1">
        <v>3641000</v>
      </c>
      <c r="E79" s="3">
        <v>26247000</v>
      </c>
      <c r="F79" s="1">
        <v>25823000</v>
      </c>
      <c r="G79" s="1">
        <v>26958000</v>
      </c>
      <c r="H79" s="1">
        <v>27891000</v>
      </c>
      <c r="I79" s="6">
        <f t="shared" si="6"/>
        <v>0.13621526576193194</v>
      </c>
      <c r="J79">
        <f t="shared" si="7"/>
        <v>0.75250423217575924</v>
      </c>
      <c r="K79" s="1">
        <v>21505000</v>
      </c>
      <c r="L79" s="1">
        <v>20155000</v>
      </c>
      <c r="M79" s="1">
        <v>18372000</v>
      </c>
      <c r="N79" s="1">
        <v>20425000</v>
      </c>
      <c r="O79" s="1">
        <v>2861000</v>
      </c>
      <c r="P79" s="1">
        <v>8984000</v>
      </c>
      <c r="Q79" s="1">
        <v>8343000</v>
      </c>
      <c r="R79" s="8">
        <f t="shared" si="8"/>
        <v>7.6830876183626995E-2</v>
      </c>
      <c r="S79">
        <v>22.1</v>
      </c>
      <c r="V79" s="26">
        <v>1.0999999999999999E-2</v>
      </c>
    </row>
    <row r="80" spans="1:24" x14ac:dyDescent="0.35">
      <c r="A80" t="s">
        <v>63</v>
      </c>
      <c r="B80" t="s">
        <v>196</v>
      </c>
      <c r="C80" t="s">
        <v>205</v>
      </c>
      <c r="D80" s="1">
        <v>-5271000</v>
      </c>
      <c r="E80" s="3">
        <v>41492000</v>
      </c>
      <c r="F80" s="1">
        <v>49605000</v>
      </c>
      <c r="G80" s="1">
        <v>49325000</v>
      </c>
      <c r="H80" s="1">
        <v>48469000</v>
      </c>
      <c r="I80" s="6">
        <f t="shared" si="6"/>
        <v>-0.11161992895373522</v>
      </c>
      <c r="J80">
        <f t="shared" si="7"/>
        <v>0.43821039647203941</v>
      </c>
      <c r="K80" s="1">
        <v>21211000</v>
      </c>
      <c r="L80" s="1">
        <v>21603000</v>
      </c>
      <c r="M80" s="1">
        <v>19869000</v>
      </c>
      <c r="N80" s="1">
        <v>20091000</v>
      </c>
      <c r="O80" s="1">
        <v>3494000</v>
      </c>
      <c r="P80" s="1">
        <v>6352000</v>
      </c>
      <c r="Q80" s="1">
        <v>6476000</v>
      </c>
      <c r="R80" s="8">
        <f t="shared" si="8"/>
        <v>-1.9147621988882025E-2</v>
      </c>
      <c r="S80">
        <v>27.8</v>
      </c>
      <c r="V80" s="26">
        <v>5.7999999999999996E-3</v>
      </c>
    </row>
    <row r="81" spans="1:22" x14ac:dyDescent="0.35">
      <c r="A81" t="s">
        <v>65</v>
      </c>
      <c r="B81" t="s">
        <v>198</v>
      </c>
      <c r="C81" t="s">
        <v>205</v>
      </c>
      <c r="D81" s="1">
        <v>2284700</v>
      </c>
      <c r="E81" s="3">
        <v>9211200</v>
      </c>
      <c r="F81" s="1">
        <v>9512600</v>
      </c>
      <c r="G81" s="1">
        <v>9449200</v>
      </c>
      <c r="H81" s="1">
        <v>9526600</v>
      </c>
      <c r="I81" s="6">
        <f t="shared" si="6"/>
        <v>0.24241106006429777</v>
      </c>
      <c r="J81">
        <f t="shared" si="7"/>
        <v>1.5205996880603507</v>
      </c>
      <c r="K81" s="1">
        <v>15296700</v>
      </c>
      <c r="L81" s="1">
        <v>14187300</v>
      </c>
      <c r="M81" s="1">
        <v>14521600</v>
      </c>
      <c r="N81" s="1">
        <v>13320400</v>
      </c>
      <c r="O81" s="1">
        <v>2292900</v>
      </c>
      <c r="P81" s="1">
        <v>4556200</v>
      </c>
      <c r="Q81" s="1">
        <v>4713900</v>
      </c>
      <c r="R81" s="8">
        <f t="shared" si="8"/>
        <v>-3.3454252317613863E-2</v>
      </c>
      <c r="S81">
        <v>23.6</v>
      </c>
      <c r="V81" s="26">
        <v>1E-3</v>
      </c>
    </row>
    <row r="82" spans="1:22" x14ac:dyDescent="0.35">
      <c r="A82" t="s">
        <v>66</v>
      </c>
      <c r="B82" t="s">
        <v>199</v>
      </c>
      <c r="C82" t="s">
        <v>205</v>
      </c>
      <c r="D82" s="1">
        <v>2908000</v>
      </c>
      <c r="E82" s="3">
        <v>1052000</v>
      </c>
      <c r="F82" s="1">
        <v>733000</v>
      </c>
      <c r="G82" s="1">
        <v>544000</v>
      </c>
      <c r="H82" s="1">
        <v>836000</v>
      </c>
      <c r="I82" s="6">
        <f t="shared" si="6"/>
        <v>3.6751974723538705</v>
      </c>
      <c r="J82">
        <f t="shared" si="7"/>
        <v>10.734597156398104</v>
      </c>
      <c r="K82" s="1">
        <v>8758000</v>
      </c>
      <c r="L82" s="1">
        <v>8269000</v>
      </c>
      <c r="M82" s="1">
        <v>8512000</v>
      </c>
      <c r="N82" s="1">
        <v>8436000</v>
      </c>
      <c r="O82" s="1">
        <v>3370000</v>
      </c>
      <c r="P82" s="1">
        <v>5110000</v>
      </c>
      <c r="Q82" s="1">
        <v>5058000</v>
      </c>
      <c r="R82" s="8">
        <f t="shared" si="8"/>
        <v>1.0280743376828785E-2</v>
      </c>
      <c r="S82" s="10">
        <v>23</v>
      </c>
      <c r="V82" s="26">
        <v>1.77E-2</v>
      </c>
    </row>
    <row r="83" spans="1:22" x14ac:dyDescent="0.35">
      <c r="A83" t="s">
        <v>67</v>
      </c>
      <c r="B83" t="s">
        <v>200</v>
      </c>
      <c r="C83" t="s">
        <v>205</v>
      </c>
      <c r="D83" s="1">
        <v>1335000</v>
      </c>
      <c r="E83" s="3">
        <v>4210000</v>
      </c>
      <c r="F83" s="1">
        <v>4025000</v>
      </c>
      <c r="G83" s="1">
        <v>3882000</v>
      </c>
      <c r="H83" s="1">
        <v>3758000</v>
      </c>
      <c r="I83" s="6">
        <f t="shared" si="6"/>
        <v>0.33637795275590548</v>
      </c>
      <c r="J83">
        <f t="shared" si="7"/>
        <v>1.6080000000000001</v>
      </c>
      <c r="K83" s="1">
        <v>6484000</v>
      </c>
      <c r="L83" s="1">
        <v>6220000</v>
      </c>
      <c r="M83" s="1">
        <v>6342000</v>
      </c>
      <c r="N83" s="1">
        <v>6481000</v>
      </c>
      <c r="O83" s="1">
        <v>650000</v>
      </c>
      <c r="P83" s="1">
        <v>3203000</v>
      </c>
      <c r="Q83" s="1">
        <v>3192000</v>
      </c>
      <c r="R83" s="8">
        <f t="shared" si="8"/>
        <v>3.4461152882205512E-3</v>
      </c>
      <c r="S83" s="10">
        <v>31</v>
      </c>
      <c r="V83" s="26">
        <v>8.9999999999999993E-3</v>
      </c>
    </row>
    <row r="84" spans="1:22" x14ac:dyDescent="0.35">
      <c r="A84" t="s">
        <v>186</v>
      </c>
      <c r="B84" t="s">
        <v>173</v>
      </c>
      <c r="C84" t="s">
        <v>205</v>
      </c>
      <c r="D84" s="1">
        <v>228071</v>
      </c>
      <c r="E84" s="3">
        <v>1415625</v>
      </c>
      <c r="F84" s="1">
        <v>1410114</v>
      </c>
      <c r="G84" s="1">
        <v>1406526</v>
      </c>
      <c r="H84" s="1">
        <v>1384408</v>
      </c>
      <c r="I84" s="6">
        <f t="shared" si="6"/>
        <v>0.16242426788954956</v>
      </c>
      <c r="J84">
        <f t="shared" si="7"/>
        <v>1.1147739952103317</v>
      </c>
      <c r="K84" s="1">
        <v>2131886</v>
      </c>
      <c r="L84" s="1">
        <v>1359092</v>
      </c>
      <c r="M84" s="1">
        <v>1381763</v>
      </c>
      <c r="N84" s="1">
        <v>1388580</v>
      </c>
      <c r="O84" s="1">
        <v>318837</v>
      </c>
      <c r="P84" s="1">
        <v>1554230</v>
      </c>
      <c r="Q84" s="1">
        <v>1576818</v>
      </c>
      <c r="R84" s="8">
        <f t="shared" si="8"/>
        <v>-1.4325052098593496E-2</v>
      </c>
      <c r="S84">
        <v>33.299999999999997</v>
      </c>
      <c r="V84" s="26">
        <v>9.9900000000000006E-3</v>
      </c>
    </row>
    <row r="85" spans="1:22" x14ac:dyDescent="0.35">
      <c r="A85" t="s">
        <v>185</v>
      </c>
      <c r="B85" t="s">
        <v>174</v>
      </c>
      <c r="C85" t="s">
        <v>205</v>
      </c>
      <c r="D85" s="1">
        <v>20600</v>
      </c>
      <c r="E85" s="3">
        <v>1525100</v>
      </c>
      <c r="F85" s="1">
        <v>1518900</v>
      </c>
      <c r="G85" s="1">
        <v>1548900</v>
      </c>
      <c r="H85" s="1">
        <v>1552600</v>
      </c>
      <c r="I85" s="6">
        <f t="shared" si="6"/>
        <v>1.3408184850703766E-2</v>
      </c>
      <c r="J85">
        <f t="shared" si="7"/>
        <v>1.0297290700512569</v>
      </c>
      <c r="K85" s="1">
        <v>1647400</v>
      </c>
      <c r="L85" s="1">
        <v>1576600</v>
      </c>
      <c r="M85" s="1">
        <v>1568300</v>
      </c>
      <c r="N85" s="1">
        <v>1535900</v>
      </c>
      <c r="O85" s="1">
        <v>94300</v>
      </c>
      <c r="P85" s="1">
        <v>798000</v>
      </c>
      <c r="Q85" s="1">
        <v>788500</v>
      </c>
      <c r="R85" s="8">
        <f t="shared" si="8"/>
        <v>1.2048192771084338E-2</v>
      </c>
      <c r="S85">
        <v>31.1</v>
      </c>
      <c r="V85" s="26">
        <v>4.1000000000000003E-3</v>
      </c>
    </row>
    <row r="86" spans="1:22" x14ac:dyDescent="0.35">
      <c r="A86" t="s">
        <v>184</v>
      </c>
      <c r="B86" t="s">
        <v>175</v>
      </c>
      <c r="C86" t="s">
        <v>205</v>
      </c>
      <c r="D86" s="1">
        <v>357300</v>
      </c>
      <c r="E86" s="3">
        <v>3841400</v>
      </c>
      <c r="F86" s="1">
        <v>3898100</v>
      </c>
      <c r="G86" s="1">
        <v>4101300</v>
      </c>
      <c r="H86" s="1">
        <v>3955800</v>
      </c>
      <c r="I86" s="6">
        <f t="shared" si="6"/>
        <v>9.0475165541952063E-2</v>
      </c>
      <c r="J86">
        <f t="shared" si="7"/>
        <v>1.791512097539977</v>
      </c>
      <c r="K86" s="1">
        <v>7347200</v>
      </c>
      <c r="L86" s="1">
        <v>6945800</v>
      </c>
      <c r="M86" s="1">
        <v>6945600</v>
      </c>
      <c r="N86" s="1">
        <v>7061200</v>
      </c>
      <c r="O86" s="1">
        <v>432700</v>
      </c>
      <c r="P86" s="1">
        <v>1984300</v>
      </c>
      <c r="Q86" s="1">
        <v>1947700</v>
      </c>
      <c r="R86" s="8">
        <f t="shared" si="8"/>
        <v>1.8791394978692817E-2</v>
      </c>
      <c r="S86">
        <v>34.4</v>
      </c>
      <c r="V86" s="26">
        <v>3.7000000000000002E-3</v>
      </c>
    </row>
    <row r="87" spans="1:22" x14ac:dyDescent="0.35">
      <c r="A87" t="s">
        <v>183</v>
      </c>
      <c r="B87" t="s">
        <v>176</v>
      </c>
      <c r="C87" t="s">
        <v>205</v>
      </c>
      <c r="D87" s="1">
        <v>1237267</v>
      </c>
      <c r="E87" s="3">
        <v>3752536</v>
      </c>
      <c r="F87" s="1">
        <v>3147447</v>
      </c>
      <c r="G87" s="1">
        <v>4253396</v>
      </c>
      <c r="H87" s="1">
        <v>4218666</v>
      </c>
      <c r="I87" s="6">
        <f t="shared" si="6"/>
        <v>0.32195247932204207</v>
      </c>
      <c r="J87">
        <f>SUM(L87:N87)/SUM(E87:H87)</f>
        <v>0.67481698108481991</v>
      </c>
      <c r="K87" s="1">
        <v>3365046</v>
      </c>
      <c r="L87" s="1">
        <v>3451694</v>
      </c>
      <c r="M87" s="1">
        <v>3466242</v>
      </c>
      <c r="N87" s="1">
        <v>3455381</v>
      </c>
      <c r="O87" s="1">
        <v>1100385</v>
      </c>
      <c r="P87" s="1">
        <v>4757365</v>
      </c>
      <c r="Q87" s="1">
        <v>4559314</v>
      </c>
      <c r="R87" s="8">
        <f t="shared" si="8"/>
        <v>4.343877170995461E-2</v>
      </c>
      <c r="S87">
        <v>42.6</v>
      </c>
      <c r="V87" s="26">
        <v>6.8999999999999999E-3</v>
      </c>
    </row>
    <row r="88" spans="1:22" x14ac:dyDescent="0.35">
      <c r="A88" t="s">
        <v>182</v>
      </c>
      <c r="B88" t="s">
        <v>177</v>
      </c>
      <c r="C88" t="s">
        <v>205</v>
      </c>
      <c r="D88" s="1">
        <v>-223887</v>
      </c>
      <c r="E88" s="3">
        <v>501430</v>
      </c>
      <c r="F88" s="1">
        <v>513094</v>
      </c>
      <c r="G88" s="1">
        <v>524807</v>
      </c>
      <c r="H88" s="1">
        <v>755307</v>
      </c>
      <c r="I88" s="6">
        <f t="shared" si="6"/>
        <v>-0.39027855374137443</v>
      </c>
      <c r="J88">
        <f>SUM(K88:N88)/SUM(E88:H88)</f>
        <v>3.6225883995645503</v>
      </c>
      <c r="K88" s="1">
        <v>2037775</v>
      </c>
      <c r="L88" s="1">
        <v>2057576</v>
      </c>
      <c r="M88" s="1">
        <v>2076834</v>
      </c>
      <c r="N88" s="1">
        <v>2140344</v>
      </c>
      <c r="O88" s="1">
        <v>124800</v>
      </c>
      <c r="P88" s="1">
        <v>424425</v>
      </c>
      <c r="Q88" s="1">
        <v>444590</v>
      </c>
      <c r="R88" s="8">
        <f t="shared" si="8"/>
        <v>-4.5356395780381926E-2</v>
      </c>
      <c r="S88">
        <v>35.6</v>
      </c>
      <c r="V88" s="30">
        <v>0</v>
      </c>
    </row>
    <row r="89" spans="1:22" x14ac:dyDescent="0.35">
      <c r="A89" t="s">
        <v>181</v>
      </c>
      <c r="B89" t="s">
        <v>178</v>
      </c>
      <c r="C89" t="s">
        <v>205</v>
      </c>
      <c r="D89" s="1">
        <v>75907</v>
      </c>
      <c r="E89" s="3">
        <v>935034</v>
      </c>
      <c r="F89" s="3">
        <v>946840</v>
      </c>
      <c r="G89" s="1">
        <v>956970</v>
      </c>
      <c r="H89" s="1">
        <v>937916</v>
      </c>
      <c r="I89" s="6">
        <f t="shared" si="6"/>
        <v>8.0393776676304554E-2</v>
      </c>
      <c r="J89">
        <f>SUM(K89:N89)/SUM(E89:H89)</f>
        <v>0.17489832554888318</v>
      </c>
      <c r="K89" s="1">
        <v>167186</v>
      </c>
      <c r="L89" s="1">
        <v>168218</v>
      </c>
      <c r="M89" s="1">
        <v>164643</v>
      </c>
      <c r="N89" s="1">
        <v>160502</v>
      </c>
      <c r="O89" s="1">
        <v>66555</v>
      </c>
      <c r="P89" s="1">
        <v>454293</v>
      </c>
      <c r="Q89" s="1">
        <v>439957</v>
      </c>
      <c r="R89" s="8">
        <f t="shared" si="8"/>
        <v>3.2585002625256557E-2</v>
      </c>
      <c r="S89">
        <v>37.6</v>
      </c>
      <c r="V89" s="26">
        <v>7.9000000000000008E-3</v>
      </c>
    </row>
    <row r="90" spans="1:22" x14ac:dyDescent="0.35">
      <c r="A90" t="s">
        <v>180</v>
      </c>
      <c r="B90" t="s">
        <v>179</v>
      </c>
      <c r="C90" t="s">
        <v>205</v>
      </c>
      <c r="D90" s="1">
        <v>171563</v>
      </c>
      <c r="E90" s="3">
        <v>4535773</v>
      </c>
      <c r="F90" s="1">
        <v>4464292</v>
      </c>
      <c r="G90" s="1">
        <v>4634294</v>
      </c>
      <c r="H90" s="1">
        <v>4542613</v>
      </c>
      <c r="I90" s="6">
        <f t="shared" si="6"/>
        <v>3.7753922930617925E-2</v>
      </c>
      <c r="J90">
        <f>SUM(K90:N90)/SUM(E90:H90)</f>
        <v>0.93975410205836263</v>
      </c>
      <c r="K90" s="1">
        <v>4216758</v>
      </c>
      <c r="L90" s="1">
        <v>4143743</v>
      </c>
      <c r="M90" s="1">
        <v>4257086</v>
      </c>
      <c r="N90" s="1">
        <v>4464297</v>
      </c>
      <c r="O90" s="1">
        <v>548934</v>
      </c>
      <c r="P90" s="1">
        <v>1481518</v>
      </c>
      <c r="Q90" s="1">
        <v>1455292</v>
      </c>
      <c r="R90" s="8">
        <f t="shared" si="8"/>
        <v>1.8021125657256411E-2</v>
      </c>
      <c r="S90">
        <v>23.3</v>
      </c>
      <c r="V90" s="30">
        <v>0</v>
      </c>
    </row>
    <row r="91" spans="1:22" ht="9.5" customHeight="1" x14ac:dyDescent="0.35">
      <c r="I91" s="6"/>
      <c r="O91" s="1"/>
    </row>
    <row r="92" spans="1:22" x14ac:dyDescent="0.35">
      <c r="I92" s="6"/>
      <c r="R92" s="23"/>
    </row>
    <row r="93" spans="1:22" x14ac:dyDescent="0.35">
      <c r="I93" s="6"/>
    </row>
  </sheetData>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89433A-14CF-44EB-AB25-1A803FFFC13D}">
  <dimension ref="A1:D11"/>
  <sheetViews>
    <sheetView workbookViewId="0">
      <selection activeCell="A2" sqref="A2"/>
    </sheetView>
  </sheetViews>
  <sheetFormatPr defaultRowHeight="14.5" x14ac:dyDescent="0.35"/>
  <sheetData>
    <row r="1" spans="1:4" x14ac:dyDescent="0.35">
      <c r="B1" t="s">
        <v>346</v>
      </c>
      <c r="C1" t="s">
        <v>344</v>
      </c>
      <c r="D1" t="s">
        <v>345</v>
      </c>
    </row>
    <row r="2" spans="1:4" x14ac:dyDescent="0.35">
      <c r="A2" t="s">
        <v>336</v>
      </c>
      <c r="B2">
        <v>6.3707564754155593E-2</v>
      </c>
      <c r="C2">
        <v>0.12292941525559674</v>
      </c>
      <c r="D2">
        <v>0.29696169113458587</v>
      </c>
    </row>
    <row r="3" spans="1:4" x14ac:dyDescent="0.35">
      <c r="A3" t="s">
        <v>4</v>
      </c>
      <c r="B3">
        <v>0.27611067537900397</v>
      </c>
      <c r="C3">
        <v>0.64094419535020053</v>
      </c>
      <c r="D3">
        <v>1.1576233776247395</v>
      </c>
    </row>
    <row r="4" spans="1:4" x14ac:dyDescent="0.35">
      <c r="A4" t="s">
        <v>5</v>
      </c>
      <c r="B4">
        <v>326027.75</v>
      </c>
      <c r="C4">
        <v>1814208</v>
      </c>
      <c r="D4">
        <v>6886000</v>
      </c>
    </row>
    <row r="5" spans="1:4" x14ac:dyDescent="0.35">
      <c r="A5" t="s">
        <v>337</v>
      </c>
      <c r="B5">
        <v>1.0069852525688018E-2</v>
      </c>
      <c r="C5">
        <v>5.4339698291405079E-2</v>
      </c>
      <c r="D5">
        <v>0.13212731290601823</v>
      </c>
    </row>
    <row r="6" spans="1:4" x14ac:dyDescent="0.35">
      <c r="A6" t="s">
        <v>338</v>
      </c>
      <c r="B6">
        <v>18.824999999999999</v>
      </c>
      <c r="C6">
        <v>23.4</v>
      </c>
      <c r="D6">
        <v>27.875</v>
      </c>
    </row>
    <row r="7" spans="1:4" x14ac:dyDescent="0.35">
      <c r="A7" t="s">
        <v>339</v>
      </c>
      <c r="B7">
        <v>0.14000000000000001</v>
      </c>
      <c r="C7">
        <v>0.1827</v>
      </c>
      <c r="D7">
        <v>0.25240000000000001</v>
      </c>
    </row>
    <row r="8" spans="1:4" x14ac:dyDescent="0.35">
      <c r="A8" t="s">
        <v>342</v>
      </c>
      <c r="B8">
        <v>8.5449999999999998E-2</v>
      </c>
      <c r="C8">
        <v>0.14665</v>
      </c>
      <c r="D8">
        <v>0.22384999999999999</v>
      </c>
    </row>
    <row r="9" spans="1:4" x14ac:dyDescent="0.35">
      <c r="A9" t="s">
        <v>340</v>
      </c>
      <c r="B9">
        <v>6.5449999999999994E-2</v>
      </c>
      <c r="C9">
        <v>0.23649999999999999</v>
      </c>
      <c r="D9">
        <v>0.395675</v>
      </c>
    </row>
    <row r="10" spans="1:4" x14ac:dyDescent="0.35">
      <c r="A10" t="s">
        <v>347</v>
      </c>
      <c r="B10">
        <v>5.0924999999999998E-2</v>
      </c>
      <c r="C10">
        <v>6.8500000000000005E-2</v>
      </c>
      <c r="D10">
        <v>9.5325000000000007E-2</v>
      </c>
    </row>
    <row r="11" spans="1:4" x14ac:dyDescent="0.35">
      <c r="A11" t="s">
        <v>341</v>
      </c>
      <c r="B11">
        <v>1E-3</v>
      </c>
      <c r="C11">
        <v>6.8999999999999999E-3</v>
      </c>
      <c r="D11">
        <v>9.9900000000000006E-3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EB8061-9F44-4679-8547-4FC680485A87}">
  <dimension ref="A1:L100"/>
  <sheetViews>
    <sheetView topLeftCell="A89" zoomScale="55" zoomScaleNormal="55" workbookViewId="0">
      <selection activeCell="E113" sqref="E113"/>
    </sheetView>
  </sheetViews>
  <sheetFormatPr defaultRowHeight="14.5" x14ac:dyDescent="0.35"/>
  <cols>
    <col min="2" max="2" width="12.7265625" customWidth="1"/>
    <col min="3" max="3" width="29.90625" customWidth="1"/>
    <col min="4" max="10" width="15.7265625" customWidth="1"/>
    <col min="11" max="11" width="20.81640625" customWidth="1"/>
  </cols>
  <sheetData>
    <row r="1" spans="1:11" ht="29" x14ac:dyDescent="0.35">
      <c r="A1" t="s">
        <v>0</v>
      </c>
      <c r="B1" s="2" t="s">
        <v>233</v>
      </c>
      <c r="C1" s="2" t="s">
        <v>227</v>
      </c>
      <c r="D1" s="2" t="s">
        <v>228</v>
      </c>
      <c r="E1" s="2" t="s">
        <v>273</v>
      </c>
      <c r="F1" s="2"/>
      <c r="G1" s="2"/>
      <c r="H1" s="2"/>
      <c r="I1" s="2"/>
      <c r="J1" s="2"/>
      <c r="K1" s="2" t="s">
        <v>229</v>
      </c>
    </row>
    <row r="2" spans="1:11" ht="58" x14ac:dyDescent="0.35">
      <c r="A2" t="s">
        <v>11</v>
      </c>
      <c r="B2">
        <v>2024</v>
      </c>
      <c r="C2" s="2" t="s">
        <v>231</v>
      </c>
      <c r="D2" t="e" vm="1">
        <v>#VALUE!</v>
      </c>
      <c r="K2" s="13" t="s">
        <v>230</v>
      </c>
    </row>
    <row r="3" spans="1:11" ht="72.5" customHeight="1" x14ac:dyDescent="0.35">
      <c r="A3" t="s">
        <v>12</v>
      </c>
      <c r="B3">
        <v>2024</v>
      </c>
      <c r="C3" t="s">
        <v>236</v>
      </c>
      <c r="D3" t="e" vm="2">
        <v>#VALUE!</v>
      </c>
      <c r="K3" s="12" t="s">
        <v>237</v>
      </c>
    </row>
    <row r="4" spans="1:11" ht="203" x14ac:dyDescent="0.35">
      <c r="A4" t="s">
        <v>13</v>
      </c>
      <c r="B4">
        <v>2024</v>
      </c>
      <c r="C4" s="2" t="s">
        <v>234</v>
      </c>
      <c r="D4" t="e" vm="3">
        <v>#VALUE!</v>
      </c>
      <c r="K4" s="12" t="s">
        <v>235</v>
      </c>
    </row>
    <row r="5" spans="1:11" ht="72.5" x14ac:dyDescent="0.35">
      <c r="A5" t="s">
        <v>14</v>
      </c>
      <c r="B5" t="s">
        <v>241</v>
      </c>
      <c r="C5" s="2" t="s">
        <v>240</v>
      </c>
      <c r="D5" t="e" vm="4">
        <v>#VALUE!</v>
      </c>
      <c r="E5" t="s">
        <v>255</v>
      </c>
      <c r="K5" s="2" t="s">
        <v>254</v>
      </c>
    </row>
    <row r="6" spans="1:11" ht="53" customHeight="1" x14ac:dyDescent="0.35">
      <c r="A6" t="s">
        <v>15</v>
      </c>
      <c r="D6" t="e" vm="5">
        <v>#VALUE!</v>
      </c>
      <c r="K6" t="s">
        <v>256</v>
      </c>
    </row>
    <row r="7" spans="1:11" ht="75" customHeight="1" x14ac:dyDescent="0.35">
      <c r="A7" t="s">
        <v>16</v>
      </c>
      <c r="D7" t="e" vm="6">
        <v>#VALUE!</v>
      </c>
      <c r="K7" t="s">
        <v>257</v>
      </c>
    </row>
    <row r="8" spans="1:11" ht="71" customHeight="1" x14ac:dyDescent="0.35">
      <c r="A8" t="s">
        <v>17</v>
      </c>
      <c r="D8" t="e" vm="7">
        <v>#VALUE!</v>
      </c>
      <c r="K8" t="s">
        <v>258</v>
      </c>
    </row>
    <row r="9" spans="1:11" x14ac:dyDescent="0.35">
      <c r="A9" t="s">
        <v>18</v>
      </c>
      <c r="D9" t="e" vm="8">
        <v>#VALUE!</v>
      </c>
      <c r="K9" t="s">
        <v>259</v>
      </c>
    </row>
    <row r="10" spans="1:11" x14ac:dyDescent="0.35">
      <c r="A10" t="s">
        <v>19</v>
      </c>
      <c r="D10" t="e" vm="9">
        <v>#VALUE!</v>
      </c>
      <c r="K10" t="s">
        <v>260</v>
      </c>
    </row>
    <row r="11" spans="1:11" x14ac:dyDescent="0.35">
      <c r="A11" t="s">
        <v>20</v>
      </c>
      <c r="D11" t="e" vm="10">
        <v>#VALUE!</v>
      </c>
      <c r="K11" t="s">
        <v>261</v>
      </c>
    </row>
    <row r="12" spans="1:11" x14ac:dyDescent="0.35">
      <c r="A12" t="s">
        <v>68</v>
      </c>
      <c r="D12" t="e" vm="11">
        <v>#VALUE!</v>
      </c>
      <c r="K12" t="s">
        <v>262</v>
      </c>
    </row>
    <row r="13" spans="1:11" x14ac:dyDescent="0.35">
      <c r="A13" t="s">
        <v>69</v>
      </c>
      <c r="D13" t="e" vm="12">
        <v>#VALUE!</v>
      </c>
      <c r="K13" t="s">
        <v>263</v>
      </c>
    </row>
    <row r="14" spans="1:11" x14ac:dyDescent="0.35">
      <c r="A14" t="s">
        <v>70</v>
      </c>
      <c r="D14" t="e" vm="13">
        <v>#VALUE!</v>
      </c>
      <c r="K14" t="s">
        <v>264</v>
      </c>
    </row>
    <row r="15" spans="1:11" x14ac:dyDescent="0.35">
      <c r="A15" t="s">
        <v>71</v>
      </c>
      <c r="D15" t="e" vm="14">
        <v>#VALUE!</v>
      </c>
      <c r="K15" t="s">
        <v>265</v>
      </c>
    </row>
    <row r="16" spans="1:11" x14ac:dyDescent="0.35">
      <c r="A16" t="s">
        <v>72</v>
      </c>
      <c r="D16" t="e" vm="15">
        <v>#VALUE!</v>
      </c>
      <c r="K16" t="s">
        <v>266</v>
      </c>
    </row>
    <row r="17" spans="1:11" x14ac:dyDescent="0.35">
      <c r="A17" t="s">
        <v>73</v>
      </c>
      <c r="D17" t="e" vm="16">
        <v>#VALUE!</v>
      </c>
      <c r="K17" t="s">
        <v>267</v>
      </c>
    </row>
    <row r="18" spans="1:11" x14ac:dyDescent="0.35">
      <c r="A18" t="s">
        <v>74</v>
      </c>
      <c r="D18" t="e" vm="17">
        <v>#VALUE!</v>
      </c>
      <c r="K18" t="s">
        <v>268</v>
      </c>
    </row>
    <row r="19" spans="1:11" ht="97.5" customHeight="1" x14ac:dyDescent="0.35">
      <c r="A19" t="s">
        <v>75</v>
      </c>
      <c r="D19" t="e" vm="18">
        <v>#VALUE!</v>
      </c>
      <c r="K19" s="12" t="s">
        <v>243</v>
      </c>
    </row>
    <row r="20" spans="1:11" x14ac:dyDescent="0.35">
      <c r="A20" t="s">
        <v>76</v>
      </c>
      <c r="D20" t="e" vm="19">
        <v>#VALUE!</v>
      </c>
      <c r="K20" t="s">
        <v>269</v>
      </c>
    </row>
    <row r="21" spans="1:11" ht="101.5" x14ac:dyDescent="0.35">
      <c r="A21" t="s">
        <v>31</v>
      </c>
      <c r="C21" s="2" t="s">
        <v>232</v>
      </c>
      <c r="D21" t="e" vm="20">
        <v>#VALUE!</v>
      </c>
      <c r="K21" s="13" t="s">
        <v>249</v>
      </c>
    </row>
    <row r="22" spans="1:11" x14ac:dyDescent="0.35">
      <c r="A22" t="s">
        <v>32</v>
      </c>
      <c r="D22" t="s">
        <v>335</v>
      </c>
    </row>
    <row r="23" spans="1:11" x14ac:dyDescent="0.35">
      <c r="A23" t="s">
        <v>33</v>
      </c>
      <c r="D23" t="e" vm="21">
        <v>#VALUE!</v>
      </c>
      <c r="K23" t="s">
        <v>270</v>
      </c>
    </row>
    <row r="24" spans="1:11" x14ac:dyDescent="0.35">
      <c r="A24" t="s">
        <v>34</v>
      </c>
      <c r="D24" t="e" vm="22">
        <v>#VALUE!</v>
      </c>
      <c r="E24" t="s">
        <v>271</v>
      </c>
      <c r="K24" t="s">
        <v>272</v>
      </c>
    </row>
    <row r="25" spans="1:11" x14ac:dyDescent="0.35">
      <c r="A25" t="s">
        <v>35</v>
      </c>
      <c r="D25" t="e" vm="23">
        <v>#VALUE!</v>
      </c>
      <c r="E25" t="s">
        <v>274</v>
      </c>
    </row>
    <row r="26" spans="1:11" x14ac:dyDescent="0.35">
      <c r="A26" t="s">
        <v>36</v>
      </c>
      <c r="D26" t="e" vm="24">
        <v>#VALUE!</v>
      </c>
    </row>
    <row r="27" spans="1:11" x14ac:dyDescent="0.35">
      <c r="A27" t="s">
        <v>37</v>
      </c>
      <c r="D27" t="e" vm="25">
        <v>#VALUE!</v>
      </c>
      <c r="K27" t="s">
        <v>275</v>
      </c>
    </row>
    <row r="28" spans="1:11" x14ac:dyDescent="0.35">
      <c r="A28" t="s">
        <v>38</v>
      </c>
      <c r="D28" t="e" vm="26">
        <v>#VALUE!</v>
      </c>
      <c r="E28" t="e" vm="27">
        <v>#VALUE!</v>
      </c>
    </row>
    <row r="29" spans="1:11" x14ac:dyDescent="0.35">
      <c r="A29" t="s">
        <v>39</v>
      </c>
      <c r="D29" t="e" vm="28">
        <v>#VALUE!</v>
      </c>
    </row>
    <row r="30" spans="1:11" x14ac:dyDescent="0.35">
      <c r="A30" t="s">
        <v>40</v>
      </c>
      <c r="D30" t="e" vm="29">
        <v>#VALUE!</v>
      </c>
      <c r="K30" t="s">
        <v>276</v>
      </c>
    </row>
    <row r="31" spans="1:11" x14ac:dyDescent="0.35">
      <c r="A31" t="s">
        <v>105</v>
      </c>
      <c r="D31" t="s">
        <v>277</v>
      </c>
      <c r="K31" t="s">
        <v>279</v>
      </c>
    </row>
    <row r="32" spans="1:11" x14ac:dyDescent="0.35">
      <c r="A32" t="s">
        <v>106</v>
      </c>
      <c r="D32" t="e" vm="30">
        <v>#VALUE!</v>
      </c>
      <c r="K32" t="s">
        <v>278</v>
      </c>
    </row>
    <row r="33" spans="1:12" x14ac:dyDescent="0.35">
      <c r="A33" t="s">
        <v>107</v>
      </c>
      <c r="D33" t="e" vm="31">
        <v>#VALUE!</v>
      </c>
      <c r="K33" t="s">
        <v>280</v>
      </c>
    </row>
    <row r="34" spans="1:12" x14ac:dyDescent="0.35">
      <c r="A34" t="s">
        <v>108</v>
      </c>
      <c r="D34" t="e" vm="32">
        <v>#VALUE!</v>
      </c>
      <c r="E34" t="e" vm="33">
        <v>#VALUE!</v>
      </c>
      <c r="K34" t="s">
        <v>281</v>
      </c>
    </row>
    <row r="35" spans="1:12" x14ac:dyDescent="0.35">
      <c r="A35" t="s">
        <v>109</v>
      </c>
      <c r="D35" t="e" vm="34">
        <v>#VALUE!</v>
      </c>
      <c r="E35" t="e" vm="35">
        <v>#VALUE!</v>
      </c>
      <c r="K35" t="s">
        <v>282</v>
      </c>
    </row>
    <row r="36" spans="1:12" ht="132.5" customHeight="1" x14ac:dyDescent="0.35">
      <c r="A36" t="s">
        <v>110</v>
      </c>
      <c r="D36" t="e" vm="36">
        <v>#VALUE!</v>
      </c>
      <c r="K36" s="12" t="s">
        <v>244</v>
      </c>
      <c r="L36" t="s">
        <v>245</v>
      </c>
    </row>
    <row r="37" spans="1:12" x14ac:dyDescent="0.35">
      <c r="A37" t="s">
        <v>111</v>
      </c>
      <c r="D37" t="e" vm="37">
        <v>#VALUE!</v>
      </c>
      <c r="E37" t="e" vm="38">
        <v>#VALUE!</v>
      </c>
      <c r="K37" t="s">
        <v>283</v>
      </c>
    </row>
    <row r="38" spans="1:12" x14ac:dyDescent="0.35">
      <c r="A38" t="s">
        <v>112</v>
      </c>
      <c r="D38" t="e" vm="39">
        <v>#VALUE!</v>
      </c>
    </row>
    <row r="39" spans="1:12" x14ac:dyDescent="0.35">
      <c r="A39" t="s">
        <v>113</v>
      </c>
      <c r="D39" t="e" vm="40">
        <v>#VALUE!</v>
      </c>
      <c r="E39" t="s">
        <v>285</v>
      </c>
      <c r="K39" t="s">
        <v>284</v>
      </c>
    </row>
    <row r="40" spans="1:12" x14ac:dyDescent="0.35">
      <c r="A40" t="s">
        <v>114</v>
      </c>
      <c r="D40" t="e" vm="41">
        <v>#VALUE!</v>
      </c>
      <c r="K40" t="s">
        <v>286</v>
      </c>
    </row>
    <row r="41" spans="1:12" x14ac:dyDescent="0.35">
      <c r="A41" t="s">
        <v>41</v>
      </c>
      <c r="D41" t="e" vm="42">
        <v>#VALUE!</v>
      </c>
      <c r="F41" t="e" vm="43">
        <v>#VALUE!</v>
      </c>
      <c r="G41" t="e" vm="44">
        <v>#VALUE!</v>
      </c>
      <c r="K41" s="12" t="s">
        <v>247</v>
      </c>
      <c r="L41" t="s">
        <v>246</v>
      </c>
    </row>
    <row r="42" spans="1:12" x14ac:dyDescent="0.35">
      <c r="A42" t="s">
        <v>42</v>
      </c>
      <c r="D42" t="e" vm="45">
        <v>#VALUE!</v>
      </c>
      <c r="E42" t="e" vm="46">
        <v>#VALUE!</v>
      </c>
      <c r="F42" t="e" vm="47">
        <v>#VALUE!</v>
      </c>
      <c r="G42" t="e" vm="48">
        <v>#VALUE!</v>
      </c>
      <c r="K42" t="s">
        <v>287</v>
      </c>
    </row>
    <row r="43" spans="1:12" x14ac:dyDescent="0.35">
      <c r="A43" t="s">
        <v>43</v>
      </c>
      <c r="G43" t="e" vm="49">
        <v>#VALUE!</v>
      </c>
      <c r="K43" t="s">
        <v>289</v>
      </c>
    </row>
    <row r="44" spans="1:12" x14ac:dyDescent="0.35">
      <c r="A44" t="s">
        <v>44</v>
      </c>
      <c r="F44" t="e" vm="50">
        <v>#VALUE!</v>
      </c>
      <c r="G44" t="e" vm="51">
        <v>#VALUE!</v>
      </c>
    </row>
    <row r="45" spans="1:12" ht="83" customHeight="1" x14ac:dyDescent="0.35">
      <c r="A45" t="s">
        <v>212</v>
      </c>
      <c r="F45" t="e" vm="52">
        <v>#VALUE!</v>
      </c>
    </row>
    <row r="46" spans="1:12" x14ac:dyDescent="0.35">
      <c r="A46" t="s">
        <v>213</v>
      </c>
      <c r="F46" t="e" vm="53">
        <v>#VALUE!</v>
      </c>
      <c r="G46" t="e" vm="54">
        <v>#VALUE!</v>
      </c>
    </row>
    <row r="47" spans="1:12" x14ac:dyDescent="0.35">
      <c r="A47" t="s">
        <v>45</v>
      </c>
      <c r="F47" t="e" vm="55">
        <v>#VALUE!</v>
      </c>
      <c r="G47" t="e" vm="56">
        <v>#VALUE!</v>
      </c>
    </row>
    <row r="48" spans="1:12" x14ac:dyDescent="0.35">
      <c r="A48" t="s">
        <v>46</v>
      </c>
      <c r="F48" t="e" vm="57">
        <v>#VALUE!</v>
      </c>
      <c r="G48" t="e" vm="58">
        <v>#VALUE!</v>
      </c>
      <c r="K48" t="s">
        <v>290</v>
      </c>
    </row>
    <row r="49" spans="1:11" ht="121" customHeight="1" x14ac:dyDescent="0.35">
      <c r="A49" t="s">
        <v>47</v>
      </c>
      <c r="D49" s="2"/>
      <c r="E49" s="2"/>
      <c r="F49" s="2" t="e" vm="59">
        <v>#VALUE!</v>
      </c>
      <c r="G49" s="2" t="e" vm="60">
        <v>#VALUE!</v>
      </c>
      <c r="H49" s="2"/>
      <c r="I49" s="2"/>
      <c r="J49" s="2"/>
      <c r="K49" s="12" t="s">
        <v>248</v>
      </c>
    </row>
    <row r="50" spans="1:11" x14ac:dyDescent="0.35">
      <c r="A50" t="s">
        <v>48</v>
      </c>
      <c r="D50" t="s">
        <v>250</v>
      </c>
      <c r="F50" t="e" vm="61">
        <v>#VALUE!</v>
      </c>
      <c r="G50" t="e" vm="62">
        <v>#VALUE!</v>
      </c>
      <c r="K50" t="s">
        <v>251</v>
      </c>
    </row>
    <row r="51" spans="1:11" x14ac:dyDescent="0.35">
      <c r="A51" t="s">
        <v>214</v>
      </c>
      <c r="F51" t="e" vm="63">
        <v>#VALUE!</v>
      </c>
      <c r="G51" t="e" vm="64">
        <v>#VALUE!</v>
      </c>
      <c r="K51" t="s">
        <v>291</v>
      </c>
    </row>
    <row r="52" spans="1:11" x14ac:dyDescent="0.35">
      <c r="A52" t="s">
        <v>125</v>
      </c>
      <c r="F52" t="e" vm="65">
        <v>#VALUE!</v>
      </c>
      <c r="G52" t="e" vm="66">
        <v>#VALUE!</v>
      </c>
      <c r="K52" t="s">
        <v>292</v>
      </c>
    </row>
    <row r="53" spans="1:11" x14ac:dyDescent="0.35">
      <c r="A53" t="s">
        <v>126</v>
      </c>
      <c r="F53" t="e" vm="67">
        <v>#VALUE!</v>
      </c>
      <c r="G53" t="e" vm="68">
        <v>#VALUE!</v>
      </c>
      <c r="K53" t="s">
        <v>293</v>
      </c>
    </row>
    <row r="54" spans="1:11" x14ac:dyDescent="0.35">
      <c r="A54" t="s">
        <v>127</v>
      </c>
    </row>
    <row r="55" spans="1:11" x14ac:dyDescent="0.35">
      <c r="A55" t="s">
        <v>128</v>
      </c>
      <c r="F55" t="e" vm="69">
        <v>#VALUE!</v>
      </c>
      <c r="G55" t="e" vm="70">
        <v>#VALUE!</v>
      </c>
    </row>
    <row r="56" spans="1:11" x14ac:dyDescent="0.35">
      <c r="A56" t="s">
        <v>129</v>
      </c>
      <c r="F56" t="e" vm="71">
        <v>#VALUE!</v>
      </c>
      <c r="G56" t="e" vm="72">
        <v>#VALUE!</v>
      </c>
      <c r="K56" t="s">
        <v>294</v>
      </c>
    </row>
    <row r="57" spans="1:11" x14ac:dyDescent="0.35">
      <c r="A57" t="s">
        <v>130</v>
      </c>
    </row>
    <row r="58" spans="1:11" x14ac:dyDescent="0.35">
      <c r="A58" t="s">
        <v>131</v>
      </c>
    </row>
    <row r="59" spans="1:11" x14ac:dyDescent="0.35">
      <c r="A59" t="s">
        <v>132</v>
      </c>
    </row>
    <row r="60" spans="1:11" x14ac:dyDescent="0.35">
      <c r="A60" t="s">
        <v>133</v>
      </c>
      <c r="K60" t="s">
        <v>296</v>
      </c>
    </row>
    <row r="61" spans="1:11" x14ac:dyDescent="0.35">
      <c r="A61" t="s">
        <v>49</v>
      </c>
      <c r="H61" t="e" vm="73">
        <v>#VALUE!</v>
      </c>
      <c r="I61" t="e" vm="74">
        <v>#VALUE!</v>
      </c>
      <c r="K61" t="s">
        <v>297</v>
      </c>
    </row>
    <row r="62" spans="1:11" x14ac:dyDescent="0.35">
      <c r="A62" t="s">
        <v>50</v>
      </c>
      <c r="H62" t="e" vm="75">
        <v>#VALUE!</v>
      </c>
      <c r="I62" t="e" vm="76">
        <v>#VALUE!</v>
      </c>
      <c r="K62" t="s">
        <v>298</v>
      </c>
    </row>
    <row r="63" spans="1:11" x14ac:dyDescent="0.35">
      <c r="A63" t="s">
        <v>51</v>
      </c>
      <c r="H63" t="e" vm="77">
        <v>#VALUE!</v>
      </c>
      <c r="I63" t="e" vm="78">
        <v>#VALUE!</v>
      </c>
      <c r="J63" t="e" vm="79">
        <v>#VALUE!</v>
      </c>
      <c r="K63" t="s">
        <v>299</v>
      </c>
    </row>
    <row r="64" spans="1:11" x14ac:dyDescent="0.35">
      <c r="A64" t="s">
        <v>52</v>
      </c>
      <c r="H64" t="e" vm="80">
        <v>#VALUE!</v>
      </c>
      <c r="I64" t="e" vm="81">
        <v>#VALUE!</v>
      </c>
      <c r="K64" t="s">
        <v>300</v>
      </c>
    </row>
    <row r="65" spans="1:11" x14ac:dyDescent="0.35">
      <c r="A65" t="s">
        <v>53</v>
      </c>
      <c r="H65" t="e" vm="82">
        <v>#VALUE!</v>
      </c>
      <c r="I65" t="e" vm="83">
        <v>#VALUE!</v>
      </c>
      <c r="K65" t="s">
        <v>301</v>
      </c>
    </row>
    <row r="66" spans="1:11" x14ac:dyDescent="0.35">
      <c r="A66" t="s">
        <v>54</v>
      </c>
      <c r="H66" t="e" vm="84">
        <v>#VALUE!</v>
      </c>
    </row>
    <row r="67" spans="1:11" x14ac:dyDescent="0.35">
      <c r="A67" t="s">
        <v>55</v>
      </c>
      <c r="H67" t="e" vm="85">
        <v>#VALUE!</v>
      </c>
      <c r="I67" t="e" vm="86">
        <v>#VALUE!</v>
      </c>
    </row>
    <row r="68" spans="1:11" x14ac:dyDescent="0.35">
      <c r="A68" t="s">
        <v>56</v>
      </c>
      <c r="H68" t="e" vm="87">
        <v>#VALUE!</v>
      </c>
      <c r="K68" t="s">
        <v>302</v>
      </c>
    </row>
    <row r="69" spans="1:11" ht="319" x14ac:dyDescent="0.35">
      <c r="A69" t="s">
        <v>57</v>
      </c>
      <c r="H69" s="2" t="s">
        <v>303</v>
      </c>
      <c r="K69" t="s">
        <v>304</v>
      </c>
    </row>
    <row r="70" spans="1:11" ht="409.5" x14ac:dyDescent="0.35">
      <c r="A70" t="s">
        <v>58</v>
      </c>
      <c r="H70" t="e" vm="88">
        <v>#VALUE!</v>
      </c>
      <c r="I70" s="2" t="s">
        <v>312</v>
      </c>
      <c r="K70" t="s">
        <v>305</v>
      </c>
    </row>
    <row r="71" spans="1:11" x14ac:dyDescent="0.35">
      <c r="A71" t="s">
        <v>163</v>
      </c>
    </row>
    <row r="72" spans="1:11" x14ac:dyDescent="0.35">
      <c r="A72" t="s">
        <v>164</v>
      </c>
      <c r="H72" t="s">
        <v>306</v>
      </c>
      <c r="I72" t="e" vm="89">
        <v>#VALUE!</v>
      </c>
      <c r="K72" t="s">
        <v>307</v>
      </c>
    </row>
    <row r="73" spans="1:11" x14ac:dyDescent="0.35">
      <c r="A73" t="s">
        <v>166</v>
      </c>
      <c r="H73" t="e" vm="90">
        <v>#VALUE!</v>
      </c>
      <c r="I73" t="e" vm="91">
        <v>#VALUE!</v>
      </c>
      <c r="J73" t="s">
        <v>313</v>
      </c>
    </row>
    <row r="74" spans="1:11" x14ac:dyDescent="0.35">
      <c r="A74" t="s">
        <v>216</v>
      </c>
      <c r="H74" t="e" vm="92">
        <v>#VALUE!</v>
      </c>
      <c r="I74" t="e" vm="93">
        <v>#VALUE!</v>
      </c>
      <c r="K74" t="s">
        <v>308</v>
      </c>
    </row>
    <row r="75" spans="1:11" x14ac:dyDescent="0.35">
      <c r="A75" t="s">
        <v>165</v>
      </c>
      <c r="H75" t="e" vm="94">
        <v>#VALUE!</v>
      </c>
      <c r="I75" t="e" vm="95">
        <v>#VALUE!</v>
      </c>
      <c r="K75" t="s">
        <v>309</v>
      </c>
    </row>
    <row r="76" spans="1:11" x14ac:dyDescent="0.35">
      <c r="A76" t="s">
        <v>167</v>
      </c>
      <c r="H76" t="e" vm="96">
        <v>#VALUE!</v>
      </c>
      <c r="I76" t="e" vm="97">
        <v>#VALUE!</v>
      </c>
      <c r="K76" t="s">
        <v>310</v>
      </c>
    </row>
    <row r="77" spans="1:11" x14ac:dyDescent="0.35">
      <c r="A77" t="s">
        <v>217</v>
      </c>
    </row>
    <row r="78" spans="1:11" x14ac:dyDescent="0.35">
      <c r="A78" t="s">
        <v>168</v>
      </c>
      <c r="H78" t="e" vm="98">
        <v>#VALUE!</v>
      </c>
      <c r="I78" t="e" vm="99">
        <v>#VALUE!</v>
      </c>
      <c r="J78" t="s">
        <v>314</v>
      </c>
      <c r="K78" t="s">
        <v>311</v>
      </c>
    </row>
    <row r="79" spans="1:11" x14ac:dyDescent="0.35">
      <c r="A79" t="s">
        <v>169</v>
      </c>
      <c r="H79" t="e" vm="100">
        <v>#VALUE!</v>
      </c>
      <c r="I79" t="e" vm="101">
        <v>#VALUE!</v>
      </c>
      <c r="K79" t="s">
        <v>316</v>
      </c>
    </row>
    <row r="80" spans="1:11" x14ac:dyDescent="0.35">
      <c r="A80" t="s">
        <v>218</v>
      </c>
      <c r="H80" t="e" vm="102">
        <v>#VALUE!</v>
      </c>
      <c r="I80" t="e" vm="103">
        <v>#VALUE!</v>
      </c>
      <c r="K80" t="s">
        <v>315</v>
      </c>
    </row>
    <row r="81" spans="1:11" ht="174" x14ac:dyDescent="0.35">
      <c r="A81" t="s">
        <v>190</v>
      </c>
      <c r="D81" s="2" t="s">
        <v>253</v>
      </c>
      <c r="E81" s="2"/>
      <c r="F81" s="2"/>
      <c r="G81" s="2"/>
      <c r="H81" s="2"/>
      <c r="I81" s="2"/>
      <c r="J81" s="2"/>
      <c r="K81" t="s">
        <v>252</v>
      </c>
    </row>
    <row r="82" spans="1:11" x14ac:dyDescent="0.35">
      <c r="A82" t="s">
        <v>59</v>
      </c>
      <c r="D82" t="e" vm="104">
        <v>#VALUE!</v>
      </c>
      <c r="K82" t="s">
        <v>317</v>
      </c>
    </row>
    <row r="83" spans="1:11" x14ac:dyDescent="0.35">
      <c r="A83" t="s">
        <v>60</v>
      </c>
      <c r="D83" t="s">
        <v>318</v>
      </c>
      <c r="E83" t="e" vm="105">
        <v>#VALUE!</v>
      </c>
    </row>
    <row r="84" spans="1:11" hidden="1" x14ac:dyDescent="0.35">
      <c r="A84" t="s">
        <v>61</v>
      </c>
    </row>
    <row r="85" spans="1:11" x14ac:dyDescent="0.35">
      <c r="A85" t="s">
        <v>62</v>
      </c>
      <c r="D85" t="s">
        <v>319</v>
      </c>
      <c r="K85" t="s">
        <v>320</v>
      </c>
    </row>
    <row r="86" spans="1:11" x14ac:dyDescent="0.35">
      <c r="A86" t="s">
        <v>63</v>
      </c>
      <c r="D86" t="s">
        <v>321</v>
      </c>
      <c r="K86" t="s">
        <v>322</v>
      </c>
    </row>
    <row r="87" spans="1:11" hidden="1" x14ac:dyDescent="0.35">
      <c r="A87" t="s">
        <v>64</v>
      </c>
    </row>
    <row r="88" spans="1:11" x14ac:dyDescent="0.35">
      <c r="A88" t="s">
        <v>65</v>
      </c>
      <c r="D88" t="e" vm="106">
        <v>#VALUE!</v>
      </c>
      <c r="E88" t="e" vm="107">
        <v>#VALUE!</v>
      </c>
    </row>
    <row r="89" spans="1:11" x14ac:dyDescent="0.35">
      <c r="A89" t="s">
        <v>66</v>
      </c>
      <c r="D89" t="e" vm="108">
        <v>#VALUE!</v>
      </c>
      <c r="K89" t="s">
        <v>327</v>
      </c>
    </row>
    <row r="90" spans="1:11" x14ac:dyDescent="0.35">
      <c r="A90" t="s">
        <v>67</v>
      </c>
      <c r="D90" t="s">
        <v>325</v>
      </c>
      <c r="K90" t="s">
        <v>326</v>
      </c>
    </row>
    <row r="91" spans="1:11" hidden="1" x14ac:dyDescent="0.35">
      <c r="A91" t="s">
        <v>189</v>
      </c>
    </row>
    <row r="92" spans="1:11" hidden="1" x14ac:dyDescent="0.35">
      <c r="A92" t="s">
        <v>188</v>
      </c>
    </row>
    <row r="93" spans="1:11" x14ac:dyDescent="0.35">
      <c r="A93" t="s">
        <v>187</v>
      </c>
    </row>
    <row r="94" spans="1:11" x14ac:dyDescent="0.35">
      <c r="A94" t="s">
        <v>186</v>
      </c>
      <c r="D94" t="s">
        <v>323</v>
      </c>
      <c r="K94" t="s">
        <v>324</v>
      </c>
    </row>
    <row r="95" spans="1:11" x14ac:dyDescent="0.35">
      <c r="A95" t="s">
        <v>185</v>
      </c>
      <c r="D95" t="s">
        <v>329</v>
      </c>
      <c r="K95" t="s">
        <v>330</v>
      </c>
    </row>
    <row r="96" spans="1:11" x14ac:dyDescent="0.35">
      <c r="A96" t="s">
        <v>184</v>
      </c>
      <c r="D96" t="e" vm="109">
        <v>#VALUE!</v>
      </c>
      <c r="K96" t="s">
        <v>328</v>
      </c>
    </row>
    <row r="97" spans="1:11" x14ac:dyDescent="0.35">
      <c r="A97" t="s">
        <v>183</v>
      </c>
      <c r="D97" t="s">
        <v>331</v>
      </c>
      <c r="K97" t="s">
        <v>332</v>
      </c>
    </row>
    <row r="98" spans="1:11" x14ac:dyDescent="0.35">
      <c r="A98" t="s">
        <v>182</v>
      </c>
    </row>
    <row r="99" spans="1:11" ht="169" x14ac:dyDescent="0.35">
      <c r="A99" t="s">
        <v>181</v>
      </c>
      <c r="D99" s="22" t="s">
        <v>333</v>
      </c>
    </row>
    <row r="100" spans="1:11" x14ac:dyDescent="0.35">
      <c r="A100" t="s">
        <v>180</v>
      </c>
      <c r="D100" s="22"/>
    </row>
  </sheetData>
  <hyperlinks>
    <hyperlink ref="K2" r:id="rId1" xr:uid="{703310F7-1DB7-47AB-81A0-B32609997ABB}"/>
    <hyperlink ref="K21" r:id="rId2" xr:uid="{1093418D-7FC6-4BE2-90AA-4D35CFBAFB02}"/>
    <hyperlink ref="K4" r:id="rId3" xr:uid="{B619D644-2A73-4574-8312-C1B894B44076}"/>
    <hyperlink ref="K3" r:id="rId4" xr:uid="{59F2E76F-19FB-4CC9-A751-CAAA2ACF102D}"/>
    <hyperlink ref="K19" r:id="rId5" xr:uid="{C0E82579-D1F4-483C-A4AF-545C3ECAF057}"/>
    <hyperlink ref="K36" r:id="rId6" xr:uid="{EC0FDD2A-0411-47B7-8896-B52B3983E7F2}"/>
    <hyperlink ref="K41" r:id="rId7" xr:uid="{18B3DAD1-1937-465A-AACC-96D6934AD040}"/>
    <hyperlink ref="K49" r:id="rId8" xr:uid="{9E9A20A0-FCB1-48F2-8E10-F3B073680C2A}"/>
  </hyperlinks>
  <pageMargins left="0.7" right="0.7" top="0.75" bottom="0.75" header="0.3" footer="0.3"/>
  <pageSetup paperSize="9" orientation="portrait" r:id="rId9"/>
  <legacyDrawing r:id="rId1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Raw_data</vt:lpstr>
      <vt:lpstr>Data_cleaned</vt:lpstr>
      <vt:lpstr>Quartiles</vt:lpstr>
      <vt:lpstr>Readiness_evidence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Kehinde Sowole</dc:creator>
  <cp:lastModifiedBy>Kehinde Sowole</cp:lastModifiedBy>
  <dcterms:created xsi:type="dcterms:W3CDTF">2025-08-06T10:32:03Z</dcterms:created>
  <dcterms:modified xsi:type="dcterms:W3CDTF">2025-09-05T08:56:43Z</dcterms:modified>
</cp:coreProperties>
</file>